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L:\WORKSHARE\WORKGRP\CRU\CRStaff\CR1718\Preliminary\To Vu\Forms\"/>
    </mc:Choice>
  </mc:AlternateContent>
  <xr:revisionPtr revIDLastSave="0" documentId="13_ncr:1_{9C27EA05-6D4F-4907-8CA4-6CD12AA518A3}" xr6:coauthVersionLast="44" xr6:coauthVersionMax="44" xr10:uidLastSave="{00000000-0000-0000-0000-000000000000}"/>
  <bookViews>
    <workbookView xWindow="-23148" yWindow="-108" windowWidth="23256" windowHeight="12576" tabRatio="922" activeTab="1" xr2:uid="{00000000-000D-0000-FFFF-FFFF00000000}"/>
  </bookViews>
  <sheets>
    <sheet name="(1) Provider Info and Cert" sheetId="68" r:id="rId1"/>
    <sheet name="(2) Overall Detailed Costs" sheetId="60" r:id="rId2"/>
    <sheet name="Sheet1" sheetId="21" state="hidden" r:id="rId3"/>
    <sheet name="NTP DC" sheetId="46" state="hidden" r:id="rId4"/>
    <sheet name="NTP DA" sheetId="47" state="hidden" r:id="rId5"/>
    <sheet name="NTP CA" sheetId="48" state="hidden" r:id="rId6"/>
    <sheet name="NTP RU" sheetId="55" state="hidden" r:id="rId7"/>
  </sheets>
  <externalReferences>
    <externalReference r:id="rId8"/>
    <externalReference r:id="rId9"/>
  </externalReferences>
  <definedNames>
    <definedName name="_xlnm.Print_Area" localSheetId="1">'(2) Overall Detailed Costs'!$A$1:$K$28</definedName>
    <definedName name="_xlnm.Print_Area" localSheetId="5">'NTP CA'!$A$1:$M$285</definedName>
    <definedName name="_xlnm.Print_Area" localSheetId="4">'NTP DA'!$A$1:$AB$111</definedName>
    <definedName name="_xlnm.Print_Area" localSheetId="3">'NTP DC'!$A$1:$I$115</definedName>
    <definedName name="_xlnm.Print_Titles" localSheetId="5">'NTP CA'!$1:$8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24" i="60" l="1"/>
  <c r="I24" i="60"/>
  <c r="J9" i="60" l="1"/>
  <c r="C17" i="60"/>
  <c r="D17" i="60"/>
  <c r="E17" i="60"/>
  <c r="F17" i="60"/>
  <c r="G17" i="60"/>
  <c r="H17" i="60"/>
  <c r="I17" i="60"/>
  <c r="J17" i="60"/>
  <c r="C13" i="60"/>
  <c r="D13" i="60"/>
  <c r="E13" i="60"/>
  <c r="F13" i="60"/>
  <c r="G13" i="60"/>
  <c r="H13" i="60"/>
  <c r="I13" i="60"/>
  <c r="J10" i="60"/>
  <c r="J11" i="60"/>
  <c r="J12" i="60"/>
  <c r="J8" i="60"/>
  <c r="B17" i="60" l="1"/>
  <c r="A3" i="60" l="1"/>
  <c r="D896" i="55" l="1"/>
  <c r="D895" i="55"/>
  <c r="J889" i="55"/>
  <c r="J893" i="55" s="1"/>
  <c r="I889" i="55"/>
  <c r="I893" i="55" s="1"/>
  <c r="H889" i="55"/>
  <c r="H893" i="55" s="1"/>
  <c r="G889" i="55"/>
  <c r="G893" i="55" s="1"/>
  <c r="F889" i="55"/>
  <c r="F893" i="55" s="1"/>
  <c r="E889" i="55"/>
  <c r="J882" i="55"/>
  <c r="J886" i="55" s="1"/>
  <c r="I882" i="55"/>
  <c r="I886" i="55" s="1"/>
  <c r="H882" i="55"/>
  <c r="H886" i="55" s="1"/>
  <c r="G882" i="55"/>
  <c r="G886" i="55" s="1"/>
  <c r="F882" i="55"/>
  <c r="F886" i="55" s="1"/>
  <c r="E882" i="55"/>
  <c r="E886" i="55" s="1"/>
  <c r="J872" i="55"/>
  <c r="I872" i="55"/>
  <c r="H872" i="55"/>
  <c r="G872" i="55"/>
  <c r="F872" i="55"/>
  <c r="E872" i="55"/>
  <c r="J869" i="55"/>
  <c r="I869" i="55"/>
  <c r="H869" i="55"/>
  <c r="G869" i="55"/>
  <c r="F869" i="55"/>
  <c r="E869" i="55"/>
  <c r="J866" i="55"/>
  <c r="I866" i="55"/>
  <c r="H866" i="55"/>
  <c r="G866" i="55"/>
  <c r="F866" i="55"/>
  <c r="E866" i="55"/>
  <c r="J862" i="55"/>
  <c r="I862" i="55"/>
  <c r="H862" i="55"/>
  <c r="G862" i="55"/>
  <c r="F862" i="55"/>
  <c r="E862" i="55"/>
  <c r="J858" i="55"/>
  <c r="I858" i="55"/>
  <c r="H858" i="55"/>
  <c r="G858" i="55"/>
  <c r="F858" i="55"/>
  <c r="E858" i="55"/>
  <c r="J853" i="55"/>
  <c r="I853" i="55"/>
  <c r="H853" i="55"/>
  <c r="G853" i="55"/>
  <c r="F853" i="55"/>
  <c r="E853" i="55"/>
  <c r="J848" i="55"/>
  <c r="I848" i="55"/>
  <c r="H848" i="55"/>
  <c r="G848" i="55"/>
  <c r="F848" i="55"/>
  <c r="E848" i="55"/>
  <c r="D848" i="55" s="1"/>
  <c r="D849" i="55" s="1"/>
  <c r="J844" i="55"/>
  <c r="I844" i="55"/>
  <c r="H844" i="55"/>
  <c r="G844" i="55"/>
  <c r="F844" i="55"/>
  <c r="E844" i="55"/>
  <c r="D844" i="55" s="1"/>
  <c r="D845" i="55" s="1"/>
  <c r="J839" i="55"/>
  <c r="I839" i="55"/>
  <c r="H839" i="55"/>
  <c r="G839" i="55"/>
  <c r="F839" i="55"/>
  <c r="E839" i="55"/>
  <c r="D839" i="55" s="1"/>
  <c r="D840" i="55" s="1"/>
  <c r="J836" i="55"/>
  <c r="I836" i="55"/>
  <c r="H836" i="55"/>
  <c r="G836" i="55"/>
  <c r="F836" i="55"/>
  <c r="E836" i="55"/>
  <c r="J834" i="55"/>
  <c r="I834" i="55"/>
  <c r="H834" i="55"/>
  <c r="G834" i="55"/>
  <c r="F834" i="55"/>
  <c r="E834" i="55"/>
  <c r="D834" i="55" s="1"/>
  <c r="J828" i="55"/>
  <c r="I828" i="55"/>
  <c r="H828" i="55"/>
  <c r="G828" i="55"/>
  <c r="F828" i="55"/>
  <c r="E828" i="55"/>
  <c r="D828" i="55" s="1"/>
  <c r="D829" i="55" s="1"/>
  <c r="J825" i="55"/>
  <c r="I825" i="55"/>
  <c r="H825" i="55"/>
  <c r="G825" i="55"/>
  <c r="F825" i="55"/>
  <c r="E825" i="55"/>
  <c r="D825" i="55" s="1"/>
  <c r="D826" i="55" s="1"/>
  <c r="J822" i="55"/>
  <c r="I822" i="55"/>
  <c r="H822" i="55"/>
  <c r="G822" i="55"/>
  <c r="F822" i="55"/>
  <c r="E822" i="55"/>
  <c r="D822" i="55" s="1"/>
  <c r="D823" i="55" s="1"/>
  <c r="J817" i="55"/>
  <c r="I817" i="55"/>
  <c r="H817" i="55"/>
  <c r="G817" i="55"/>
  <c r="F817" i="55"/>
  <c r="E817" i="55"/>
  <c r="J811" i="55"/>
  <c r="I811" i="55"/>
  <c r="H811" i="55"/>
  <c r="G811" i="55"/>
  <c r="F811" i="55"/>
  <c r="E811" i="55"/>
  <c r="J809" i="55"/>
  <c r="I809" i="55"/>
  <c r="H809" i="55"/>
  <c r="G809" i="55"/>
  <c r="F809" i="55"/>
  <c r="E809" i="55"/>
  <c r="J805" i="55"/>
  <c r="I805" i="55"/>
  <c r="H805" i="55"/>
  <c r="G805" i="55"/>
  <c r="F805" i="55"/>
  <c r="E805" i="55"/>
  <c r="E879" i="55" s="1"/>
  <c r="J801" i="55"/>
  <c r="I801" i="55"/>
  <c r="H801" i="55"/>
  <c r="G801" i="55"/>
  <c r="F801" i="55"/>
  <c r="E801" i="55"/>
  <c r="D801" i="55"/>
  <c r="J797" i="55"/>
  <c r="I797" i="55"/>
  <c r="H797" i="55"/>
  <c r="G797" i="55"/>
  <c r="F797" i="55"/>
  <c r="E797" i="55"/>
  <c r="D797" i="55"/>
  <c r="D154" i="55"/>
  <c r="D153" i="55"/>
  <c r="J147" i="55"/>
  <c r="J151" i="55" s="1"/>
  <c r="I147" i="55"/>
  <c r="I151" i="55" s="1"/>
  <c r="H147" i="55"/>
  <c r="H151" i="55" s="1"/>
  <c r="G147" i="55"/>
  <c r="G151" i="55" s="1"/>
  <c r="F147" i="55"/>
  <c r="F151" i="55" s="1"/>
  <c r="E147" i="55"/>
  <c r="E151" i="55" s="1"/>
  <c r="J140" i="55"/>
  <c r="J144" i="55" s="1"/>
  <c r="I140" i="55"/>
  <c r="I144" i="55" s="1"/>
  <c r="H140" i="55"/>
  <c r="H144" i="55" s="1"/>
  <c r="G140" i="55"/>
  <c r="G144" i="55" s="1"/>
  <c r="F140" i="55"/>
  <c r="F144" i="55" s="1"/>
  <c r="E140" i="55"/>
  <c r="E144" i="55" s="1"/>
  <c r="J130" i="55"/>
  <c r="I130" i="55"/>
  <c r="H130" i="55"/>
  <c r="G130" i="55"/>
  <c r="F130" i="55"/>
  <c r="E130" i="55"/>
  <c r="J127" i="55"/>
  <c r="I127" i="55"/>
  <c r="H127" i="55"/>
  <c r="G127" i="55"/>
  <c r="F127" i="55"/>
  <c r="E127" i="55"/>
  <c r="J124" i="55"/>
  <c r="I124" i="55"/>
  <c r="H124" i="55"/>
  <c r="G124" i="55"/>
  <c r="F124" i="55"/>
  <c r="E124" i="55"/>
  <c r="J120" i="55"/>
  <c r="I120" i="55"/>
  <c r="H120" i="55"/>
  <c r="G120" i="55"/>
  <c r="F120" i="55"/>
  <c r="E120" i="55"/>
  <c r="J116" i="55"/>
  <c r="I116" i="55"/>
  <c r="H116" i="55"/>
  <c r="G116" i="55"/>
  <c r="F116" i="55"/>
  <c r="E116" i="55"/>
  <c r="J111" i="55"/>
  <c r="I111" i="55"/>
  <c r="H111" i="55"/>
  <c r="G111" i="55"/>
  <c r="F111" i="55"/>
  <c r="E111" i="55"/>
  <c r="J106" i="55"/>
  <c r="I106" i="55"/>
  <c r="H106" i="55"/>
  <c r="G106" i="55"/>
  <c r="F106" i="55"/>
  <c r="E106" i="55"/>
  <c r="J102" i="55"/>
  <c r="I102" i="55"/>
  <c r="H102" i="55"/>
  <c r="G102" i="55"/>
  <c r="F102" i="55"/>
  <c r="E102" i="55"/>
  <c r="J97" i="55"/>
  <c r="I97" i="55"/>
  <c r="H97" i="55"/>
  <c r="G97" i="55"/>
  <c r="F97" i="55"/>
  <c r="E97" i="55"/>
  <c r="J94" i="55"/>
  <c r="I94" i="55"/>
  <c r="H94" i="55"/>
  <c r="G94" i="55"/>
  <c r="F94" i="55"/>
  <c r="E94" i="55"/>
  <c r="J92" i="55"/>
  <c r="I92" i="55"/>
  <c r="H92" i="55"/>
  <c r="G92" i="55"/>
  <c r="F92" i="55"/>
  <c r="E92" i="55"/>
  <c r="J86" i="55"/>
  <c r="I86" i="55"/>
  <c r="H86" i="55"/>
  <c r="G86" i="55"/>
  <c r="F86" i="55"/>
  <c r="E86" i="55"/>
  <c r="J83" i="55"/>
  <c r="I83" i="55"/>
  <c r="H83" i="55"/>
  <c r="G83" i="55"/>
  <c r="F83" i="55"/>
  <c r="E83" i="55"/>
  <c r="J80" i="55"/>
  <c r="I80" i="55"/>
  <c r="H80" i="55"/>
  <c r="G80" i="55"/>
  <c r="F80" i="55"/>
  <c r="E80" i="55"/>
  <c r="J75" i="55"/>
  <c r="I75" i="55"/>
  <c r="H75" i="55"/>
  <c r="G75" i="55"/>
  <c r="F75" i="55"/>
  <c r="E75" i="55"/>
  <c r="J69" i="55"/>
  <c r="I69" i="55"/>
  <c r="H69" i="55"/>
  <c r="G69" i="55"/>
  <c r="F69" i="55"/>
  <c r="E69" i="55"/>
  <c r="J67" i="55"/>
  <c r="I67" i="55"/>
  <c r="H67" i="55"/>
  <c r="G67" i="55"/>
  <c r="F67" i="55"/>
  <c r="E67" i="55"/>
  <c r="J63" i="55"/>
  <c r="I63" i="55"/>
  <c r="H63" i="55"/>
  <c r="G63" i="55"/>
  <c r="F63" i="55"/>
  <c r="E63" i="55"/>
  <c r="J59" i="55"/>
  <c r="I59" i="55"/>
  <c r="H59" i="55"/>
  <c r="G59" i="55"/>
  <c r="F59" i="55"/>
  <c r="E59" i="55"/>
  <c r="D59" i="55"/>
  <c r="J55" i="55"/>
  <c r="I55" i="55"/>
  <c r="H55" i="55"/>
  <c r="G55" i="55"/>
  <c r="F55" i="55"/>
  <c r="E55" i="55"/>
  <c r="D55" i="55"/>
  <c r="B9" i="55"/>
  <c r="B8" i="55"/>
  <c r="B7" i="55"/>
  <c r="B6" i="55"/>
  <c r="B5" i="55"/>
  <c r="F203" i="48"/>
  <c r="E203" i="48"/>
  <c r="D203" i="48"/>
  <c r="C203" i="48"/>
  <c r="AB58" i="48"/>
  <c r="O58" i="48"/>
  <c r="AG57" i="48"/>
  <c r="AF57" i="48"/>
  <c r="AE57" i="48"/>
  <c r="AD57" i="48"/>
  <c r="AC57" i="48"/>
  <c r="AG56" i="48"/>
  <c r="AF56" i="48"/>
  <c r="AE56" i="48"/>
  <c r="AD56" i="48"/>
  <c r="AC56" i="48"/>
  <c r="G51" i="48"/>
  <c r="AC58" i="48" s="1"/>
  <c r="G12" i="48"/>
  <c r="B8" i="48"/>
  <c r="B7" i="48"/>
  <c r="B6" i="48"/>
  <c r="B5" i="48"/>
  <c r="B4" i="48"/>
  <c r="BM110" i="47"/>
  <c r="BL110" i="47"/>
  <c r="BK110" i="47"/>
  <c r="BI110" i="47"/>
  <c r="BH110" i="47"/>
  <c r="BG110" i="47"/>
  <c r="BE110" i="47"/>
  <c r="BD110" i="47"/>
  <c r="BC110" i="47"/>
  <c r="BA110" i="47"/>
  <c r="AZ110" i="47"/>
  <c r="AY110" i="47"/>
  <c r="AW110" i="47"/>
  <c r="AV110" i="47"/>
  <c r="AU110" i="47"/>
  <c r="AS110" i="47"/>
  <c r="AR110" i="47"/>
  <c r="AQ110" i="47"/>
  <c r="AO110" i="47"/>
  <c r="AN110" i="47"/>
  <c r="AM110" i="47"/>
  <c r="AK110" i="47"/>
  <c r="AJ110" i="47"/>
  <c r="AI110" i="47"/>
  <c r="I110" i="47"/>
  <c r="H110" i="47"/>
  <c r="G110" i="47"/>
  <c r="E110" i="47"/>
  <c r="D110" i="47"/>
  <c r="C110" i="47"/>
  <c r="BN107" i="47"/>
  <c r="BJ107" i="47"/>
  <c r="BF107" i="47"/>
  <c r="BB107" i="47"/>
  <c r="AX107" i="47"/>
  <c r="AT107" i="47"/>
  <c r="AP107" i="47"/>
  <c r="AL107" i="47"/>
  <c r="J107" i="47"/>
  <c r="F107" i="47"/>
  <c r="BN106" i="47"/>
  <c r="BJ106" i="47"/>
  <c r="BF106" i="47"/>
  <c r="BB106" i="47"/>
  <c r="AX106" i="47"/>
  <c r="AT106" i="47"/>
  <c r="AP106" i="47"/>
  <c r="AL106" i="47"/>
  <c r="J106" i="47"/>
  <c r="F106" i="47"/>
  <c r="BN105" i="47"/>
  <c r="BJ105" i="47"/>
  <c r="BF105" i="47"/>
  <c r="BB105" i="47"/>
  <c r="AX105" i="47"/>
  <c r="AT105" i="47"/>
  <c r="AP105" i="47"/>
  <c r="AL105" i="47"/>
  <c r="J105" i="47"/>
  <c r="F105" i="47"/>
  <c r="BN104" i="47"/>
  <c r="BJ104" i="47"/>
  <c r="BF104" i="47"/>
  <c r="BB104" i="47"/>
  <c r="AX104" i="47"/>
  <c r="AT104" i="47"/>
  <c r="AP104" i="47"/>
  <c r="AL104" i="47"/>
  <c r="J104" i="47"/>
  <c r="F104" i="47"/>
  <c r="BN103" i="47"/>
  <c r="BJ103" i="47"/>
  <c r="BF103" i="47"/>
  <c r="BB103" i="47"/>
  <c r="AX103" i="47"/>
  <c r="AT103" i="47"/>
  <c r="AP103" i="47"/>
  <c r="AL103" i="47"/>
  <c r="J103" i="47"/>
  <c r="F103" i="47"/>
  <c r="BN101" i="47"/>
  <c r="BJ101" i="47"/>
  <c r="BF101" i="47"/>
  <c r="BB101" i="47"/>
  <c r="AX101" i="47"/>
  <c r="AT101" i="47"/>
  <c r="AP101" i="47"/>
  <c r="AL101" i="47"/>
  <c r="J101" i="47"/>
  <c r="F101" i="47"/>
  <c r="BN97" i="47"/>
  <c r="BJ97" i="47"/>
  <c r="BF97" i="47"/>
  <c r="BB97" i="47"/>
  <c r="AX97" i="47"/>
  <c r="AT97" i="47"/>
  <c r="AP97" i="47"/>
  <c r="AL97" i="47"/>
  <c r="J97" i="47"/>
  <c r="F97" i="47"/>
  <c r="BN96" i="47"/>
  <c r="BJ96" i="47"/>
  <c r="BF96" i="47"/>
  <c r="BB96" i="47"/>
  <c r="AX96" i="47"/>
  <c r="AT96" i="47"/>
  <c r="AP96" i="47"/>
  <c r="AL96" i="47"/>
  <c r="J96" i="47"/>
  <c r="F96" i="47"/>
  <c r="BN93" i="47"/>
  <c r="BJ93" i="47"/>
  <c r="BF93" i="47"/>
  <c r="BB93" i="47"/>
  <c r="AX93" i="47"/>
  <c r="AT93" i="47"/>
  <c r="AP93" i="47"/>
  <c r="AL93" i="47"/>
  <c r="J93" i="47"/>
  <c r="F93" i="47"/>
  <c r="BN92" i="47"/>
  <c r="BJ92" i="47"/>
  <c r="BF92" i="47"/>
  <c r="BB92" i="47"/>
  <c r="AX92" i="47"/>
  <c r="AT92" i="47"/>
  <c r="AP92" i="47"/>
  <c r="AL92" i="47"/>
  <c r="J92" i="47"/>
  <c r="F92" i="47"/>
  <c r="BN91" i="47"/>
  <c r="BJ91" i="47"/>
  <c r="BF91" i="47"/>
  <c r="BB91" i="47"/>
  <c r="AX91" i="47"/>
  <c r="AT91" i="47"/>
  <c r="AP91" i="47"/>
  <c r="AL91" i="47"/>
  <c r="J91" i="47"/>
  <c r="F91" i="47"/>
  <c r="BN90" i="47"/>
  <c r="BJ90" i="47"/>
  <c r="BF90" i="47"/>
  <c r="BB90" i="47"/>
  <c r="AX90" i="47"/>
  <c r="AT90" i="47"/>
  <c r="AP90" i="47"/>
  <c r="AL90" i="47"/>
  <c r="J90" i="47"/>
  <c r="F90" i="47"/>
  <c r="BN89" i="47"/>
  <c r="BJ89" i="47"/>
  <c r="BF89" i="47"/>
  <c r="BB89" i="47"/>
  <c r="AX89" i="47"/>
  <c r="AT89" i="47"/>
  <c r="AP89" i="47"/>
  <c r="AL89" i="47"/>
  <c r="J89" i="47"/>
  <c r="F89" i="47"/>
  <c r="BN88" i="47"/>
  <c r="BJ88" i="47"/>
  <c r="BF88" i="47"/>
  <c r="BB88" i="47"/>
  <c r="AX88" i="47"/>
  <c r="AT88" i="47"/>
  <c r="AP88" i="47"/>
  <c r="AL88" i="47"/>
  <c r="J88" i="47"/>
  <c r="F88" i="47"/>
  <c r="BN87" i="47"/>
  <c r="BJ87" i="47"/>
  <c r="BF87" i="47"/>
  <c r="BB87" i="47"/>
  <c r="AX87" i="47"/>
  <c r="AT87" i="47"/>
  <c r="AP87" i="47"/>
  <c r="AL87" i="47"/>
  <c r="J87" i="47"/>
  <c r="F87" i="47"/>
  <c r="BN86" i="47"/>
  <c r="BJ86" i="47"/>
  <c r="BF86" i="47"/>
  <c r="BB86" i="47"/>
  <c r="AX86" i="47"/>
  <c r="AT86" i="47"/>
  <c r="AP86" i="47"/>
  <c r="AL86" i="47"/>
  <c r="J86" i="47"/>
  <c r="F86" i="47"/>
  <c r="BN85" i="47"/>
  <c r="BJ85" i="47"/>
  <c r="BF85" i="47"/>
  <c r="BB85" i="47"/>
  <c r="AX85" i="47"/>
  <c r="AT85" i="47"/>
  <c r="AP85" i="47"/>
  <c r="AL85" i="47"/>
  <c r="J85" i="47"/>
  <c r="F85" i="47"/>
  <c r="BN84" i="47"/>
  <c r="BJ84" i="47"/>
  <c r="BF84" i="47"/>
  <c r="BB84" i="47"/>
  <c r="AX84" i="47"/>
  <c r="AT84" i="47"/>
  <c r="AP84" i="47"/>
  <c r="AL84" i="47"/>
  <c r="J84" i="47"/>
  <c r="F84" i="47"/>
  <c r="BN83" i="47"/>
  <c r="BJ83" i="47"/>
  <c r="BF83" i="47"/>
  <c r="BB83" i="47"/>
  <c r="AX83" i="47"/>
  <c r="AT83" i="47"/>
  <c r="AP83" i="47"/>
  <c r="AL83" i="47"/>
  <c r="J83" i="47"/>
  <c r="F83" i="47"/>
  <c r="BN82" i="47"/>
  <c r="BJ82" i="47"/>
  <c r="BF82" i="47"/>
  <c r="BB82" i="47"/>
  <c r="AX82" i="47"/>
  <c r="AT82" i="47"/>
  <c r="AP82" i="47"/>
  <c r="AL82" i="47"/>
  <c r="J82" i="47"/>
  <c r="F82" i="47"/>
  <c r="BN81" i="47"/>
  <c r="BJ81" i="47"/>
  <c r="BF81" i="47"/>
  <c r="BB81" i="47"/>
  <c r="AX81" i="47"/>
  <c r="AT81" i="47"/>
  <c r="AP81" i="47"/>
  <c r="AL81" i="47"/>
  <c r="J81" i="47"/>
  <c r="F81" i="47"/>
  <c r="BN80" i="47"/>
  <c r="BJ80" i="47"/>
  <c r="BF80" i="47"/>
  <c r="BB80" i="47"/>
  <c r="AX80" i="47"/>
  <c r="AT80" i="47"/>
  <c r="AP80" i="47"/>
  <c r="AL80" i="47"/>
  <c r="J80" i="47"/>
  <c r="F80" i="47"/>
  <c r="BN78" i="47"/>
  <c r="BJ78" i="47"/>
  <c r="BF78" i="47"/>
  <c r="BB78" i="47"/>
  <c r="AX78" i="47"/>
  <c r="AT78" i="47"/>
  <c r="AP78" i="47"/>
  <c r="AL78" i="47"/>
  <c r="J78" i="47"/>
  <c r="F78" i="47"/>
  <c r="BN77" i="47"/>
  <c r="BJ77" i="47"/>
  <c r="BF77" i="47"/>
  <c r="BB77" i="47"/>
  <c r="AX77" i="47"/>
  <c r="AT77" i="47"/>
  <c r="AP77" i="47"/>
  <c r="AL77" i="47"/>
  <c r="J77" i="47"/>
  <c r="F77" i="47"/>
  <c r="BN76" i="47"/>
  <c r="BJ76" i="47"/>
  <c r="BF76" i="47"/>
  <c r="BB76" i="47"/>
  <c r="AX76" i="47"/>
  <c r="AT76" i="47"/>
  <c r="AP76" i="47"/>
  <c r="AL76" i="47"/>
  <c r="J76" i="47"/>
  <c r="F76" i="47"/>
  <c r="BN75" i="47"/>
  <c r="BJ75" i="47"/>
  <c r="BF75" i="47"/>
  <c r="BB75" i="47"/>
  <c r="AX75" i="47"/>
  <c r="AT75" i="47"/>
  <c r="AP75" i="47"/>
  <c r="AL75" i="47"/>
  <c r="J75" i="47"/>
  <c r="F75" i="47"/>
  <c r="BN74" i="47"/>
  <c r="BJ74" i="47"/>
  <c r="BF74" i="47"/>
  <c r="BB74" i="47"/>
  <c r="AX74" i="47"/>
  <c r="AT74" i="47"/>
  <c r="AP74" i="47"/>
  <c r="AL74" i="47"/>
  <c r="J74" i="47"/>
  <c r="F74" i="47"/>
  <c r="BN73" i="47"/>
  <c r="BJ73" i="47"/>
  <c r="BF73" i="47"/>
  <c r="BB73" i="47"/>
  <c r="AX73" i="47"/>
  <c r="AT73" i="47"/>
  <c r="AP73" i="47"/>
  <c r="AL73" i="47"/>
  <c r="J73" i="47"/>
  <c r="F73" i="47"/>
  <c r="BN72" i="47"/>
  <c r="BJ72" i="47"/>
  <c r="BF72" i="47"/>
  <c r="BB72" i="47"/>
  <c r="AX72" i="47"/>
  <c r="AT72" i="47"/>
  <c r="AP72" i="47"/>
  <c r="AL72" i="47"/>
  <c r="J72" i="47"/>
  <c r="F72" i="47"/>
  <c r="BN71" i="47"/>
  <c r="BJ71" i="47"/>
  <c r="BF71" i="47"/>
  <c r="BB71" i="47"/>
  <c r="AX71" i="47"/>
  <c r="AT71" i="47"/>
  <c r="AP71" i="47"/>
  <c r="AL71" i="47"/>
  <c r="J71" i="47"/>
  <c r="F71" i="47"/>
  <c r="BN70" i="47"/>
  <c r="BJ70" i="47"/>
  <c r="BF70" i="47"/>
  <c r="BB70" i="47"/>
  <c r="AX70" i="47"/>
  <c r="AT70" i="47"/>
  <c r="AP70" i="47"/>
  <c r="AL70" i="47"/>
  <c r="J70" i="47"/>
  <c r="F70" i="47"/>
  <c r="BN69" i="47"/>
  <c r="BJ69" i="47"/>
  <c r="BF69" i="47"/>
  <c r="BB69" i="47"/>
  <c r="AX69" i="47"/>
  <c r="AT69" i="47"/>
  <c r="AP69" i="47"/>
  <c r="AL69" i="47"/>
  <c r="J69" i="47"/>
  <c r="F69" i="47"/>
  <c r="BN68" i="47"/>
  <c r="BJ68" i="47"/>
  <c r="BF68" i="47"/>
  <c r="BB68" i="47"/>
  <c r="AX68" i="47"/>
  <c r="AT68" i="47"/>
  <c r="AP68" i="47"/>
  <c r="AL68" i="47"/>
  <c r="J68" i="47"/>
  <c r="F68" i="47"/>
  <c r="BN66" i="47"/>
  <c r="BJ66" i="47"/>
  <c r="BF66" i="47"/>
  <c r="BB66" i="47"/>
  <c r="AX66" i="47"/>
  <c r="AT66" i="47"/>
  <c r="AP66" i="47"/>
  <c r="AL66" i="47"/>
  <c r="J66" i="47"/>
  <c r="F66" i="47"/>
  <c r="BN65" i="47"/>
  <c r="BJ65" i="47"/>
  <c r="BF65" i="47"/>
  <c r="BB65" i="47"/>
  <c r="AX65" i="47"/>
  <c r="AT65" i="47"/>
  <c r="AP65" i="47"/>
  <c r="AL65" i="47"/>
  <c r="J65" i="47"/>
  <c r="F65" i="47"/>
  <c r="BM60" i="47"/>
  <c r="BL60" i="47"/>
  <c r="BK60" i="47"/>
  <c r="BI60" i="47"/>
  <c r="BH60" i="47"/>
  <c r="BG60" i="47"/>
  <c r="BE60" i="47"/>
  <c r="BD60" i="47"/>
  <c r="BC60" i="47"/>
  <c r="BA60" i="47"/>
  <c r="AZ60" i="47"/>
  <c r="AY60" i="47"/>
  <c r="AW60" i="47"/>
  <c r="AV60" i="47"/>
  <c r="AU60" i="47"/>
  <c r="AS60" i="47"/>
  <c r="AR60" i="47"/>
  <c r="AQ60" i="47"/>
  <c r="AO60" i="47"/>
  <c r="AN60" i="47"/>
  <c r="AM60" i="47"/>
  <c r="AK60" i="47"/>
  <c r="AJ60" i="47"/>
  <c r="AI60" i="47"/>
  <c r="V60" i="47"/>
  <c r="N60" i="47"/>
  <c r="I60" i="47"/>
  <c r="H60" i="47"/>
  <c r="G60" i="47"/>
  <c r="E60" i="47"/>
  <c r="D60" i="47"/>
  <c r="C60" i="47"/>
  <c r="V59" i="47"/>
  <c r="N59" i="47"/>
  <c r="BN57" i="47"/>
  <c r="BJ57" i="47"/>
  <c r="BF57" i="47"/>
  <c r="BB57" i="47"/>
  <c r="AX57" i="47"/>
  <c r="AT57" i="47"/>
  <c r="AP57" i="47"/>
  <c r="AL57" i="47"/>
  <c r="V57" i="47"/>
  <c r="N57" i="47"/>
  <c r="J57" i="47"/>
  <c r="F57" i="47"/>
  <c r="BN56" i="47"/>
  <c r="BJ56" i="47"/>
  <c r="BF56" i="47"/>
  <c r="BB56" i="47"/>
  <c r="AX56" i="47"/>
  <c r="AT56" i="47"/>
  <c r="AP56" i="47"/>
  <c r="AL56" i="47"/>
  <c r="V56" i="47"/>
  <c r="N56" i="47"/>
  <c r="J56" i="47"/>
  <c r="F56" i="47"/>
  <c r="BN55" i="47"/>
  <c r="BJ55" i="47"/>
  <c r="BF55" i="47"/>
  <c r="BB55" i="47"/>
  <c r="AX55" i="47"/>
  <c r="AT55" i="47"/>
  <c r="AP55" i="47"/>
  <c r="AL55" i="47"/>
  <c r="V55" i="47"/>
  <c r="N55" i="47"/>
  <c r="J55" i="47"/>
  <c r="F55" i="47"/>
  <c r="BN54" i="47"/>
  <c r="BJ54" i="47"/>
  <c r="BF54" i="47"/>
  <c r="BB54" i="47"/>
  <c r="AX54" i="47"/>
  <c r="AT54" i="47"/>
  <c r="AP54" i="47"/>
  <c r="AL54" i="47"/>
  <c r="V54" i="47"/>
  <c r="N54" i="47"/>
  <c r="J54" i="47"/>
  <c r="F54" i="47"/>
  <c r="BN53" i="47"/>
  <c r="BJ53" i="47"/>
  <c r="BF53" i="47"/>
  <c r="BB53" i="47"/>
  <c r="AX53" i="47"/>
  <c r="AT53" i="47"/>
  <c r="AP53" i="47"/>
  <c r="AL53" i="47"/>
  <c r="V53" i="47"/>
  <c r="N53" i="47"/>
  <c r="J53" i="47"/>
  <c r="F53" i="47"/>
  <c r="BN51" i="47"/>
  <c r="BJ51" i="47"/>
  <c r="BF51" i="47"/>
  <c r="BB51" i="47"/>
  <c r="AX51" i="47"/>
  <c r="AT51" i="47"/>
  <c r="AP51" i="47"/>
  <c r="AL51" i="47"/>
  <c r="V51" i="47"/>
  <c r="N51" i="47"/>
  <c r="J51" i="47"/>
  <c r="F51" i="47"/>
  <c r="BN47" i="47"/>
  <c r="BJ47" i="47"/>
  <c r="BF47" i="47"/>
  <c r="BB47" i="47"/>
  <c r="AX47" i="47"/>
  <c r="AT47" i="47"/>
  <c r="AP47" i="47"/>
  <c r="AL47" i="47"/>
  <c r="V47" i="47"/>
  <c r="N47" i="47"/>
  <c r="J47" i="47"/>
  <c r="F47" i="47"/>
  <c r="BN46" i="47"/>
  <c r="BJ46" i="47"/>
  <c r="BF46" i="47"/>
  <c r="BB46" i="47"/>
  <c r="AX46" i="47"/>
  <c r="AT46" i="47"/>
  <c r="AP46" i="47"/>
  <c r="AL46" i="47"/>
  <c r="V46" i="47"/>
  <c r="N46" i="47"/>
  <c r="J46" i="47"/>
  <c r="F46" i="47"/>
  <c r="V44" i="47"/>
  <c r="N44" i="47"/>
  <c r="BN43" i="47"/>
  <c r="BJ43" i="47"/>
  <c r="BF43" i="47"/>
  <c r="BB43" i="47"/>
  <c r="AX43" i="47"/>
  <c r="AT43" i="47"/>
  <c r="AP43" i="47"/>
  <c r="AL43" i="47"/>
  <c r="V43" i="47"/>
  <c r="N43" i="47"/>
  <c r="J43" i="47"/>
  <c r="F43" i="47"/>
  <c r="BN42" i="47"/>
  <c r="BJ42" i="47"/>
  <c r="BF42" i="47"/>
  <c r="BB42" i="47"/>
  <c r="AX42" i="47"/>
  <c r="AT42" i="47"/>
  <c r="AP42" i="47"/>
  <c r="AL42" i="47"/>
  <c r="V42" i="47"/>
  <c r="N42" i="47"/>
  <c r="J42" i="47"/>
  <c r="F42" i="47"/>
  <c r="BN41" i="47"/>
  <c r="BJ41" i="47"/>
  <c r="BF41" i="47"/>
  <c r="BB41" i="47"/>
  <c r="AX41" i="47"/>
  <c r="AT41" i="47"/>
  <c r="AP41" i="47"/>
  <c r="AL41" i="47"/>
  <c r="V41" i="47"/>
  <c r="N41" i="47"/>
  <c r="J41" i="47"/>
  <c r="F41" i="47"/>
  <c r="BN40" i="47"/>
  <c r="BJ40" i="47"/>
  <c r="BF40" i="47"/>
  <c r="BB40" i="47"/>
  <c r="AX40" i="47"/>
  <c r="AT40" i="47"/>
  <c r="AP40" i="47"/>
  <c r="AL40" i="47"/>
  <c r="V40" i="47"/>
  <c r="N40" i="47"/>
  <c r="J40" i="47"/>
  <c r="F40" i="47"/>
  <c r="BN39" i="47"/>
  <c r="BJ39" i="47"/>
  <c r="BF39" i="47"/>
  <c r="BB39" i="47"/>
  <c r="AX39" i="47"/>
  <c r="AT39" i="47"/>
  <c r="AP39" i="47"/>
  <c r="AL39" i="47"/>
  <c r="V39" i="47"/>
  <c r="N39" i="47"/>
  <c r="J39" i="47"/>
  <c r="F39" i="47"/>
  <c r="BN38" i="47"/>
  <c r="BJ38" i="47"/>
  <c r="BF38" i="47"/>
  <c r="BB38" i="47"/>
  <c r="AX38" i="47"/>
  <c r="AT38" i="47"/>
  <c r="AP38" i="47"/>
  <c r="AL38" i="47"/>
  <c r="V38" i="47"/>
  <c r="N38" i="47"/>
  <c r="J38" i="47"/>
  <c r="F38" i="47"/>
  <c r="BN37" i="47"/>
  <c r="BJ37" i="47"/>
  <c r="BF37" i="47"/>
  <c r="BB37" i="47"/>
  <c r="AX37" i="47"/>
  <c r="AT37" i="47"/>
  <c r="AP37" i="47"/>
  <c r="AL37" i="47"/>
  <c r="V37" i="47"/>
  <c r="N37" i="47"/>
  <c r="J37" i="47"/>
  <c r="F37" i="47"/>
  <c r="BN36" i="47"/>
  <c r="BJ36" i="47"/>
  <c r="BF36" i="47"/>
  <c r="BB36" i="47"/>
  <c r="AX36" i="47"/>
  <c r="AT36" i="47"/>
  <c r="AP36" i="47"/>
  <c r="AL36" i="47"/>
  <c r="V36" i="47"/>
  <c r="N36" i="47"/>
  <c r="J36" i="47"/>
  <c r="F36" i="47"/>
  <c r="BN35" i="47"/>
  <c r="BJ35" i="47"/>
  <c r="BF35" i="47"/>
  <c r="BB35" i="47"/>
  <c r="AX35" i="47"/>
  <c r="AT35" i="47"/>
  <c r="AP35" i="47"/>
  <c r="AL35" i="47"/>
  <c r="V35" i="47"/>
  <c r="N35" i="47"/>
  <c r="J35" i="47"/>
  <c r="F35" i="47"/>
  <c r="BN34" i="47"/>
  <c r="BJ34" i="47"/>
  <c r="BF34" i="47"/>
  <c r="BB34" i="47"/>
  <c r="AX34" i="47"/>
  <c r="AT34" i="47"/>
  <c r="AP34" i="47"/>
  <c r="AL34" i="47"/>
  <c r="V34" i="47"/>
  <c r="N34" i="47"/>
  <c r="J34" i="47"/>
  <c r="F34" i="47"/>
  <c r="BN33" i="47"/>
  <c r="BJ33" i="47"/>
  <c r="BF33" i="47"/>
  <c r="BB33" i="47"/>
  <c r="AX33" i="47"/>
  <c r="AT33" i="47"/>
  <c r="AP33" i="47"/>
  <c r="AL33" i="47"/>
  <c r="V33" i="47"/>
  <c r="N33" i="47"/>
  <c r="J33" i="47"/>
  <c r="F33" i="47"/>
  <c r="BN32" i="47"/>
  <c r="BJ32" i="47"/>
  <c r="BF32" i="47"/>
  <c r="BB32" i="47"/>
  <c r="AX32" i="47"/>
  <c r="AT32" i="47"/>
  <c r="AP32" i="47"/>
  <c r="AL32" i="47"/>
  <c r="V32" i="47"/>
  <c r="N32" i="47"/>
  <c r="J32" i="47"/>
  <c r="F32" i="47"/>
  <c r="BN31" i="47"/>
  <c r="BJ31" i="47"/>
  <c r="BF31" i="47"/>
  <c r="BB31" i="47"/>
  <c r="AX31" i="47"/>
  <c r="AT31" i="47"/>
  <c r="AP31" i="47"/>
  <c r="AL31" i="47"/>
  <c r="V31" i="47"/>
  <c r="N31" i="47"/>
  <c r="J31" i="47"/>
  <c r="F31" i="47"/>
  <c r="BN30" i="47"/>
  <c r="BJ30" i="47"/>
  <c r="BF30" i="47"/>
  <c r="BB30" i="47"/>
  <c r="AX30" i="47"/>
  <c r="AT30" i="47"/>
  <c r="AP30" i="47"/>
  <c r="AL30" i="47"/>
  <c r="V30" i="47"/>
  <c r="N30" i="47"/>
  <c r="J30" i="47"/>
  <c r="F30" i="47"/>
  <c r="BN28" i="47"/>
  <c r="BJ28" i="47"/>
  <c r="BF28" i="47"/>
  <c r="BB28" i="47"/>
  <c r="AX28" i="47"/>
  <c r="AT28" i="47"/>
  <c r="AP28" i="47"/>
  <c r="AL28" i="47"/>
  <c r="V28" i="47"/>
  <c r="N28" i="47"/>
  <c r="J28" i="47"/>
  <c r="F28" i="47"/>
  <c r="BN27" i="47"/>
  <c r="BJ27" i="47"/>
  <c r="BF27" i="47"/>
  <c r="BB27" i="47"/>
  <c r="AX27" i="47"/>
  <c r="AT27" i="47"/>
  <c r="AP27" i="47"/>
  <c r="AL27" i="47"/>
  <c r="V27" i="47"/>
  <c r="N27" i="47"/>
  <c r="J27" i="47"/>
  <c r="F27" i="47"/>
  <c r="BN26" i="47"/>
  <c r="BJ26" i="47"/>
  <c r="BF26" i="47"/>
  <c r="BB26" i="47"/>
  <c r="AX26" i="47"/>
  <c r="AT26" i="47"/>
  <c r="AP26" i="47"/>
  <c r="AL26" i="47"/>
  <c r="V26" i="47"/>
  <c r="N26" i="47"/>
  <c r="J26" i="47"/>
  <c r="F26" i="47"/>
  <c r="BN25" i="47"/>
  <c r="BJ25" i="47"/>
  <c r="BF25" i="47"/>
  <c r="BB25" i="47"/>
  <c r="AX25" i="47"/>
  <c r="AT25" i="47"/>
  <c r="AP25" i="47"/>
  <c r="AL25" i="47"/>
  <c r="V25" i="47"/>
  <c r="N25" i="47"/>
  <c r="J25" i="47"/>
  <c r="F25" i="47"/>
  <c r="BN24" i="47"/>
  <c r="BJ24" i="47"/>
  <c r="BF24" i="47"/>
  <c r="BB24" i="47"/>
  <c r="AX24" i="47"/>
  <c r="AT24" i="47"/>
  <c r="AP24" i="47"/>
  <c r="AL24" i="47"/>
  <c r="V24" i="47"/>
  <c r="N24" i="47"/>
  <c r="J24" i="47"/>
  <c r="F24" i="47"/>
  <c r="BN23" i="47"/>
  <c r="BJ23" i="47"/>
  <c r="BF23" i="47"/>
  <c r="BB23" i="47"/>
  <c r="AX23" i="47"/>
  <c r="AT23" i="47"/>
  <c r="AP23" i="47"/>
  <c r="AL23" i="47"/>
  <c r="V23" i="47"/>
  <c r="N23" i="47"/>
  <c r="J23" i="47"/>
  <c r="F23" i="47"/>
  <c r="BN22" i="47"/>
  <c r="BJ22" i="47"/>
  <c r="BF22" i="47"/>
  <c r="BB22" i="47"/>
  <c r="AX22" i="47"/>
  <c r="AT22" i="47"/>
  <c r="AP22" i="47"/>
  <c r="AL22" i="47"/>
  <c r="V22" i="47"/>
  <c r="N22" i="47"/>
  <c r="J22" i="47"/>
  <c r="F22" i="47"/>
  <c r="BO22" i="47" s="1"/>
  <c r="BN21" i="47"/>
  <c r="BJ21" i="47"/>
  <c r="BF21" i="47"/>
  <c r="BB21" i="47"/>
  <c r="AX21" i="47"/>
  <c r="AT21" i="47"/>
  <c r="AP21" i="47"/>
  <c r="AL21" i="47"/>
  <c r="V21" i="47"/>
  <c r="N21" i="47"/>
  <c r="J21" i="47"/>
  <c r="F21" i="47"/>
  <c r="BO21" i="47" s="1"/>
  <c r="BN20" i="47"/>
  <c r="BJ20" i="47"/>
  <c r="BF20" i="47"/>
  <c r="BB20" i="47"/>
  <c r="AX20" i="47"/>
  <c r="AT20" i="47"/>
  <c r="AP20" i="47"/>
  <c r="AL20" i="47"/>
  <c r="V20" i="47"/>
  <c r="N20" i="47"/>
  <c r="J20" i="47"/>
  <c r="F20" i="47"/>
  <c r="BO20" i="47" s="1"/>
  <c r="BN19" i="47"/>
  <c r="BJ19" i="47"/>
  <c r="BF19" i="47"/>
  <c r="BB19" i="47"/>
  <c r="AX19" i="47"/>
  <c r="AT19" i="47"/>
  <c r="AP19" i="47"/>
  <c r="AL19" i="47"/>
  <c r="V19" i="47"/>
  <c r="N19" i="47"/>
  <c r="J19" i="47"/>
  <c r="F19" i="47"/>
  <c r="BO19" i="47" s="1"/>
  <c r="BN18" i="47"/>
  <c r="BJ18" i="47"/>
  <c r="BF18" i="47"/>
  <c r="BB18" i="47"/>
  <c r="AX18" i="47"/>
  <c r="AT18" i="47"/>
  <c r="AP18" i="47"/>
  <c r="AL18" i="47"/>
  <c r="V18" i="47"/>
  <c r="N18" i="47"/>
  <c r="J18" i="47"/>
  <c r="F18" i="47"/>
  <c r="BO18" i="47" s="1"/>
  <c r="BN16" i="47"/>
  <c r="BJ16" i="47"/>
  <c r="BF16" i="47"/>
  <c r="BB16" i="47"/>
  <c r="AX16" i="47"/>
  <c r="AT16" i="47"/>
  <c r="AP16" i="47"/>
  <c r="AL16" i="47"/>
  <c r="V16" i="47"/>
  <c r="N16" i="47"/>
  <c r="J16" i="47"/>
  <c r="F16" i="47"/>
  <c r="BO16" i="47" s="1"/>
  <c r="BN15" i="47"/>
  <c r="BJ15" i="47"/>
  <c r="BF15" i="47"/>
  <c r="BB15" i="47"/>
  <c r="AX15" i="47"/>
  <c r="AT15" i="47"/>
  <c r="AP15" i="47"/>
  <c r="AL15" i="47"/>
  <c r="V15" i="47"/>
  <c r="N15" i="47"/>
  <c r="J15" i="47"/>
  <c r="F15" i="47"/>
  <c r="BO15" i="47" s="1"/>
  <c r="C8" i="47"/>
  <c r="C7" i="47"/>
  <c r="C6" i="47"/>
  <c r="C5" i="47"/>
  <c r="C4" i="47"/>
  <c r="A1" i="47"/>
  <c r="O60" i="46"/>
  <c r="T56" i="46"/>
  <c r="T55" i="46"/>
  <c r="T54" i="46"/>
  <c r="T53" i="46"/>
  <c r="T52" i="46"/>
  <c r="T50" i="46"/>
  <c r="T46" i="46"/>
  <c r="T45" i="46"/>
  <c r="T42" i="46"/>
  <c r="T41" i="46"/>
  <c r="T40" i="46"/>
  <c r="T39" i="46"/>
  <c r="T38" i="46"/>
  <c r="T37" i="46"/>
  <c r="T36" i="46"/>
  <c r="T35" i="46"/>
  <c r="T34" i="46"/>
  <c r="T33" i="46"/>
  <c r="T32" i="46"/>
  <c r="T31" i="46"/>
  <c r="T30" i="46"/>
  <c r="T29" i="46"/>
  <c r="T27" i="46"/>
  <c r="T26" i="46"/>
  <c r="T25" i="46"/>
  <c r="T24" i="46"/>
  <c r="T23" i="46"/>
  <c r="T22" i="46"/>
  <c r="T21" i="46"/>
  <c r="T20" i="46"/>
  <c r="T19" i="46"/>
  <c r="T18" i="46"/>
  <c r="T17" i="46"/>
  <c r="T15" i="46"/>
  <c r="T14" i="46"/>
  <c r="T12" i="46"/>
  <c r="B9" i="46"/>
  <c r="B8" i="46"/>
  <c r="B7" i="46"/>
  <c r="B6" i="46"/>
  <c r="B5" i="46"/>
  <c r="B13" i="60"/>
  <c r="J13" i="60" s="1"/>
  <c r="BO46" i="47" l="1"/>
  <c r="BO47" i="47"/>
  <c r="BO51" i="47"/>
  <c r="BO53" i="47"/>
  <c r="BO54" i="47"/>
  <c r="BO55" i="47"/>
  <c r="BO56" i="47"/>
  <c r="BO57" i="47"/>
  <c r="AP110" i="47"/>
  <c r="BF110" i="47"/>
  <c r="D872" i="55"/>
  <c r="AX110" i="47"/>
  <c r="BN110" i="47"/>
  <c r="T60" i="46"/>
  <c r="AT60" i="47"/>
  <c r="BJ60" i="47"/>
  <c r="AL110" i="47"/>
  <c r="BB110" i="47"/>
  <c r="BO66" i="47"/>
  <c r="BO69" i="47"/>
  <c r="BO71" i="47"/>
  <c r="BO73" i="47"/>
  <c r="BO75" i="47"/>
  <c r="BO77" i="47"/>
  <c r="BO80" i="47"/>
  <c r="BO82" i="47"/>
  <c r="BO84" i="47"/>
  <c r="J60" i="47"/>
  <c r="AP60" i="47"/>
  <c r="BF60" i="47"/>
  <c r="D69" i="55"/>
  <c r="D102" i="55"/>
  <c r="D103" i="55" s="1"/>
  <c r="D120" i="55"/>
  <c r="D121" i="55" s="1"/>
  <c r="BO23" i="47"/>
  <c r="BO24" i="47"/>
  <c r="D106" i="55"/>
  <c r="D107" i="55" s="1"/>
  <c r="D116" i="55"/>
  <c r="D117" i="55" s="1"/>
  <c r="D124" i="55"/>
  <c r="D125" i="55" s="1"/>
  <c r="D130" i="55"/>
  <c r="D147" i="55"/>
  <c r="D150" i="55" s="1"/>
  <c r="D151" i="55" s="1"/>
  <c r="BO86" i="47"/>
  <c r="BO88" i="47"/>
  <c r="BO90" i="47"/>
  <c r="BO92" i="47"/>
  <c r="BO96" i="47"/>
  <c r="BO101" i="47"/>
  <c r="BO104" i="47"/>
  <c r="BO106" i="47"/>
  <c r="E137" i="55"/>
  <c r="I137" i="55"/>
  <c r="D80" i="55"/>
  <c r="D81" i="55" s="1"/>
  <c r="D94" i="55"/>
  <c r="D95" i="55" s="1"/>
  <c r="BO25" i="47"/>
  <c r="BO26" i="47"/>
  <c r="BO27" i="47"/>
  <c r="BO28" i="47"/>
  <c r="BO30" i="47"/>
  <c r="BO31" i="47"/>
  <c r="BO32" i="47"/>
  <c r="BO33" i="47"/>
  <c r="BO34" i="47"/>
  <c r="BO35" i="47"/>
  <c r="BO36" i="47"/>
  <c r="BO37" i="47"/>
  <c r="BO38" i="47"/>
  <c r="BO39" i="47"/>
  <c r="BO40" i="47"/>
  <c r="BO41" i="47"/>
  <c r="BO42" i="47"/>
  <c r="BO43" i="47"/>
  <c r="D67" i="55"/>
  <c r="D86" i="55"/>
  <c r="D87" i="55" s="1"/>
  <c r="D111" i="55"/>
  <c r="D112" i="55" s="1"/>
  <c r="D127" i="55"/>
  <c r="D128" i="55" s="1"/>
  <c r="D809" i="55"/>
  <c r="D836" i="55"/>
  <c r="D837" i="55" s="1"/>
  <c r="D869" i="55"/>
  <c r="D870" i="55" s="1"/>
  <c r="D75" i="55"/>
  <c r="D76" i="55" s="1"/>
  <c r="D92" i="55"/>
  <c r="C111" i="47"/>
  <c r="H111" i="47"/>
  <c r="D811" i="55"/>
  <c r="D812" i="55" s="1"/>
  <c r="D858" i="55"/>
  <c r="D859" i="55" s="1"/>
  <c r="F879" i="55"/>
  <c r="J879" i="55"/>
  <c r="AQ111" i="47"/>
  <c r="BG111" i="47"/>
  <c r="D111" i="47"/>
  <c r="I111" i="47"/>
  <c r="AM111" i="47"/>
  <c r="AR111" i="47"/>
  <c r="AW111" i="47"/>
  <c r="BC111" i="47"/>
  <c r="BH111" i="47"/>
  <c r="BM111" i="47"/>
  <c r="F137" i="55"/>
  <c r="J137" i="55"/>
  <c r="D83" i="55"/>
  <c r="D84" i="55" s="1"/>
  <c r="G879" i="55"/>
  <c r="D853" i="55"/>
  <c r="D854" i="55" s="1"/>
  <c r="D862" i="55"/>
  <c r="D863" i="55" s="1"/>
  <c r="AV111" i="47"/>
  <c r="BL111" i="47"/>
  <c r="F60" i="47"/>
  <c r="AL60" i="47"/>
  <c r="BB60" i="47"/>
  <c r="F110" i="47"/>
  <c r="AT110" i="47"/>
  <c r="BJ110" i="47"/>
  <c r="BO68" i="47"/>
  <c r="BO72" i="47"/>
  <c r="BO76" i="47"/>
  <c r="BO81" i="47"/>
  <c r="BO85" i="47"/>
  <c r="BO89" i="47"/>
  <c r="BO93" i="47"/>
  <c r="BO103" i="47"/>
  <c r="BO107" i="47"/>
  <c r="E111" i="47"/>
  <c r="AI111" i="47"/>
  <c r="AN111" i="47"/>
  <c r="AS111" i="47"/>
  <c r="AY111" i="47"/>
  <c r="BD111" i="47"/>
  <c r="BF111" i="47" s="1"/>
  <c r="BI111" i="47"/>
  <c r="G137" i="55"/>
  <c r="D805" i="55"/>
  <c r="D806" i="55" s="1"/>
  <c r="H879" i="55"/>
  <c r="AK111" i="47"/>
  <c r="BA111" i="47"/>
  <c r="AX60" i="47"/>
  <c r="BN60" i="47"/>
  <c r="BO65" i="47"/>
  <c r="BO70" i="47"/>
  <c r="BO74" i="47"/>
  <c r="BO78" i="47"/>
  <c r="BO83" i="47"/>
  <c r="BO87" i="47"/>
  <c r="BO91" i="47"/>
  <c r="BO97" i="47"/>
  <c r="BO105" i="47"/>
  <c r="G111" i="47"/>
  <c r="J111" i="47" s="1"/>
  <c r="AJ111" i="47"/>
  <c r="AO111" i="47"/>
  <c r="AP111" i="47" s="1"/>
  <c r="AU111" i="47"/>
  <c r="AZ111" i="47"/>
  <c r="BE111" i="47"/>
  <c r="BK111" i="47"/>
  <c r="BN111" i="47" s="1"/>
  <c r="AH58" i="48"/>
  <c r="G204" i="48"/>
  <c r="H137" i="55"/>
  <c r="D97" i="55"/>
  <c r="D98" i="55" s="1"/>
  <c r="I879" i="55"/>
  <c r="D817" i="55"/>
  <c r="D818" i="55" s="1"/>
  <c r="D866" i="55"/>
  <c r="D867" i="55" s="1"/>
  <c r="D889" i="55"/>
  <c r="D893" i="55" s="1"/>
  <c r="J110" i="47"/>
  <c r="D63" i="55"/>
  <c r="D64" i="55" s="1"/>
  <c r="D140" i="55"/>
  <c r="D143" i="55" s="1"/>
  <c r="D144" i="55" s="1"/>
  <c r="D882" i="55"/>
  <c r="D886" i="55" s="1"/>
  <c r="E893" i="55"/>
  <c r="D1536" i="55"/>
  <c r="D1535" i="55"/>
  <c r="D879" i="55"/>
  <c r="BB111" i="47" l="1"/>
  <c r="AX111" i="47"/>
  <c r="D885" i="55"/>
  <c r="D892" i="55"/>
  <c r="AL111" i="47"/>
  <c r="O61" i="46" s="1"/>
  <c r="T61" i="46" s="1"/>
  <c r="T62" i="46" s="1"/>
  <c r="BO110" i="47"/>
  <c r="F111" i="47"/>
  <c r="D136" i="55"/>
  <c r="D137" i="55" s="1"/>
  <c r="D878" i="55"/>
  <c r="BJ111" i="47"/>
  <c r="BO60" i="47"/>
  <c r="BO111" i="47" s="1"/>
  <c r="AT111" i="47"/>
  <c r="O62" i="46"/>
</calcChain>
</file>

<file path=xl/sharedStrings.xml><?xml version="1.0" encoding="utf-8"?>
<sst xmlns="http://schemas.openxmlformats.org/spreadsheetml/2006/main" count="4751" uniqueCount="607">
  <si>
    <t>1.</t>
  </si>
  <si>
    <t>2.</t>
  </si>
  <si>
    <t>a.</t>
  </si>
  <si>
    <t>b.</t>
  </si>
  <si>
    <t>c.</t>
  </si>
  <si>
    <t>d.</t>
  </si>
  <si>
    <t>e.</t>
  </si>
  <si>
    <t>f.</t>
  </si>
  <si>
    <t>3.</t>
  </si>
  <si>
    <t>ADJUSTMENTS FOR DIRECT COSTS (IDENTIFY BY SERVICE PROVIDED)</t>
  </si>
  <si>
    <t>TOTAL ADJUSTMENTS FOR DIRECT COSTS</t>
  </si>
  <si>
    <t>4.</t>
  </si>
  <si>
    <t>5.</t>
  </si>
  <si>
    <t>ADJUSTED GROSS COSTS TO BE DISTRIBUTED</t>
  </si>
  <si>
    <t>6.</t>
  </si>
  <si>
    <t>PRIVATE</t>
  </si>
  <si>
    <t>TOTAL</t>
  </si>
  <si>
    <t>COUNTY</t>
  </si>
  <si>
    <t>CONTRACTOR</t>
  </si>
  <si>
    <t>A.</t>
  </si>
  <si>
    <t>B.</t>
  </si>
  <si>
    <t>C.</t>
  </si>
  <si>
    <t>D.</t>
  </si>
  <si>
    <t>g.</t>
  </si>
  <si>
    <t>h.</t>
  </si>
  <si>
    <t>i.</t>
  </si>
  <si>
    <t>j.</t>
  </si>
  <si>
    <t>k.</t>
  </si>
  <si>
    <t>l.</t>
  </si>
  <si>
    <t>m.</t>
  </si>
  <si>
    <t>n.</t>
  </si>
  <si>
    <t>o.</t>
  </si>
  <si>
    <t>p.</t>
  </si>
  <si>
    <t>q.</t>
  </si>
  <si>
    <t>r.</t>
  </si>
  <si>
    <t>7.</t>
  </si>
  <si>
    <t>8.</t>
  </si>
  <si>
    <t>Personnel Services</t>
  </si>
  <si>
    <t>Salary and Wages</t>
  </si>
  <si>
    <t>Employee Benefits</t>
  </si>
  <si>
    <t>Clothing and Personal Supplies</t>
  </si>
  <si>
    <t>Food</t>
  </si>
  <si>
    <t>Laundry Services and Supplies</t>
  </si>
  <si>
    <t>Pharmaceutical</t>
  </si>
  <si>
    <t>Equipment, Materials and Supplies</t>
  </si>
  <si>
    <t>Depreciation - Equipment</t>
  </si>
  <si>
    <t>Maintenance - Equipment</t>
  </si>
  <si>
    <t>Medical, Dental and Laboratory Supplies</t>
  </si>
  <si>
    <t>Membership Dues</t>
  </si>
  <si>
    <t>Rent and Lease Equipment</t>
  </si>
  <si>
    <t>Small Tools and Instruments</t>
  </si>
  <si>
    <t>Training</t>
  </si>
  <si>
    <t>Operating Expenses</t>
  </si>
  <si>
    <t>Communications</t>
  </si>
  <si>
    <t>Depreciation - Structures and Improvements</t>
  </si>
  <si>
    <t>Household Expenses</t>
  </si>
  <si>
    <t>Insurance</t>
  </si>
  <si>
    <t>Interest Expense</t>
  </si>
  <si>
    <t>Lease Property Maintenance, Structures, Improvements and Grounds</t>
  </si>
  <si>
    <t>Maintenance - Structures, Improvements, and Grounds</t>
  </si>
  <si>
    <t>Miscellaneous Expense</t>
  </si>
  <si>
    <t>Office Expense</t>
  </si>
  <si>
    <t>Publications and Legal Notices</t>
  </si>
  <si>
    <t>Rents &amp; Leases - Land, Structure, and Improvements</t>
  </si>
  <si>
    <t>Taxes and Licenses</t>
  </si>
  <si>
    <t>Drug Screening and Other Testing</t>
  </si>
  <si>
    <t>Utilities</t>
  </si>
  <si>
    <t>Professional and Special Services</t>
  </si>
  <si>
    <t>Transportation</t>
  </si>
  <si>
    <t>Travel</t>
  </si>
  <si>
    <t>Gas, Oil, &amp; Maintenance - Vehicles</t>
  </si>
  <si>
    <t>Rents &amp; Leases - Vehicles</t>
  </si>
  <si>
    <t>Depreciation - Vehicles</t>
  </si>
  <si>
    <t>Total Costs</t>
  </si>
  <si>
    <t>DIRECT COSTS</t>
  </si>
  <si>
    <t>TOTAL ADJUSTMENTS</t>
  </si>
  <si>
    <t>9.</t>
  </si>
  <si>
    <t>OVERALL TOTAL COSTS AS ALLOCATED</t>
  </si>
  <si>
    <t>10.</t>
  </si>
  <si>
    <t>COST PER UNIT</t>
  </si>
  <si>
    <t>11.</t>
  </si>
  <si>
    <t>COST PER DIRECT STAFF HOUR</t>
  </si>
  <si>
    <t>NON-DMC</t>
  </si>
  <si>
    <t>DMC</t>
  </si>
  <si>
    <t xml:space="preserve">    UNITS OF SERVICE</t>
  </si>
  <si>
    <t>12.</t>
  </si>
  <si>
    <t>s.</t>
  </si>
  <si>
    <t>t.</t>
  </si>
  <si>
    <t>u.</t>
  </si>
  <si>
    <t>v.</t>
  </si>
  <si>
    <t>w.</t>
  </si>
  <si>
    <t>x.</t>
  </si>
  <si>
    <t>y.</t>
  </si>
  <si>
    <t>z.</t>
  </si>
  <si>
    <t>aa.</t>
  </si>
  <si>
    <t>ab.</t>
  </si>
  <si>
    <t>ac.</t>
  </si>
  <si>
    <t>ad.</t>
  </si>
  <si>
    <t>ae.</t>
  </si>
  <si>
    <t>af.</t>
  </si>
  <si>
    <t>ag.</t>
  </si>
  <si>
    <t>ah.</t>
  </si>
  <si>
    <t>ai.</t>
  </si>
  <si>
    <t>aj.</t>
  </si>
  <si>
    <t>13.</t>
  </si>
  <si>
    <t>Enter time length of session</t>
  </si>
  <si>
    <t>Direct staff hours</t>
  </si>
  <si>
    <t>Computer percentages</t>
  </si>
  <si>
    <t>Allocate costs</t>
  </si>
  <si>
    <t>Compute percentages</t>
  </si>
  <si>
    <t>Distribute direct costs</t>
  </si>
  <si>
    <t>Total costs as allocated</t>
  </si>
  <si>
    <t>Distribute unreimbursable costs</t>
  </si>
  <si>
    <t>COST ALLOCATION WORKSHEET PART I</t>
  </si>
  <si>
    <t>COST ALLOCATION WORKSHEET  PART II</t>
  </si>
  <si>
    <t>Adjusted Costs, As Allocated</t>
  </si>
  <si>
    <t>TOTAL GENERAL LEDGER COSTS (ALL COST CENTERS)</t>
  </si>
  <si>
    <t>PERCENTAGES</t>
  </si>
  <si>
    <t>SITE ADDRESS</t>
  </si>
  <si>
    <t>SITE CITY, STATE, ZIP</t>
  </si>
  <si>
    <t>DBA</t>
  </si>
  <si>
    <t>COUNTY OF SITE LOCATION</t>
  </si>
  <si>
    <t>PROVIDER NAME</t>
  </si>
  <si>
    <t>ADMIN. ADDRESS (if different than site address)</t>
  </si>
  <si>
    <t>ADMIN. CITY, STATE, ZIP (if different than site address)</t>
  </si>
  <si>
    <t>NAME OF PERSON SIGNING CERTIFICATION STATEMENT</t>
  </si>
  <si>
    <t>NAME OF CONTACT PERSON</t>
  </si>
  <si>
    <t>PHONE NUMBER OF CONTACT PERSON</t>
  </si>
  <si>
    <t>Provider Information and Certification</t>
  </si>
  <si>
    <t>NATIONAL PROVIDER IDENTIFICATION (NPI) NO. (10 digit)</t>
  </si>
  <si>
    <t>SITE BUSINESS PHONE NUMBER</t>
  </si>
  <si>
    <t>CERTIFICATION STATEMENT</t>
  </si>
  <si>
    <t>For Purposes of this certification, "provider" is a County Operated or Publicly Owned/Operated Drug Medi-Cal substance use disorder service provider as defined in W&amp;I Code Section 14105.94.</t>
  </si>
  <si>
    <t>Certification by Officer or Administrator of the Drug Medi-Cal Substance Use Disorder Service Provider</t>
  </si>
  <si>
    <r>
      <rPr>
        <b/>
        <sz val="11"/>
        <color theme="1"/>
        <rFont val="Calibri"/>
        <family val="2"/>
        <scheme val="minor"/>
      </rPr>
      <t>I, ___________________________________________________</t>
    </r>
    <r>
      <rPr>
        <sz val="11"/>
        <color theme="1"/>
        <rFont val="Calibri"/>
        <family val="2"/>
        <scheme val="minor"/>
      </rPr>
      <t xml:space="preserve"> certify under penalty of perjury as follows:</t>
    </r>
  </si>
  <si>
    <r>
      <t xml:space="preserve">Public funds for services provided have been expended as necessary for Federal Financial Participation (FFP) pursuant to the requirements of Section 1903(w) of the Social Security Act and 42 C.F.R. </t>
    </r>
    <r>
      <rPr>
        <sz val="9"/>
        <color theme="1"/>
        <rFont val="Calibri"/>
        <family val="2"/>
      </rPr>
      <t>§</t>
    </r>
    <r>
      <rPr>
        <sz val="9"/>
        <color theme="1"/>
        <rFont val="Calibri"/>
        <family val="2"/>
        <scheme val="minor"/>
      </rPr>
      <t xml:space="preserve"> 433.50 </t>
    </r>
    <r>
      <rPr>
        <i/>
        <sz val="9"/>
        <color theme="1"/>
        <rFont val="Calibri"/>
        <family val="2"/>
        <scheme val="minor"/>
      </rPr>
      <t>et seq</t>
    </r>
    <r>
      <rPr>
        <sz val="9"/>
        <color theme="1"/>
        <rFont val="Calibri"/>
        <family val="2"/>
        <scheme val="minor"/>
      </rPr>
      <t xml:space="preserve">. for allowable costs.  </t>
    </r>
  </si>
  <si>
    <t>The expenditures claims have not previously been, nor will be, claims at any other time to receive Federal Funds under Medicaid or any other program.</t>
  </si>
  <si>
    <t xml:space="preserve">That I am the responsible person of the subject Drug Medi-Cal Substance Use Disorder and am duly authorized to sign this certification and that, to the best of my knowledge and information, each statement and amount in the accompanying schedules are to be true, correct, and in compliance with Section 14105.94 of the California Welfare and Institutions Code.  </t>
  </si>
  <si>
    <t>Date of Signature</t>
  </si>
  <si>
    <t>Signature of Officer or Administrator</t>
  </si>
  <si>
    <t>NON SUD</t>
  </si>
  <si>
    <t>DRUG MEDI-CAL PROVIDER NO. (4 digits)</t>
  </si>
  <si>
    <t>PROVIDER NUMBER (6 digits)</t>
  </si>
  <si>
    <t>PROVIDER NO. (6 digit)</t>
  </si>
  <si>
    <t xml:space="preserve">TOTAL ADJUSTMENTS FOR DIRECT COSTS </t>
  </si>
  <si>
    <t>ALLOCATE COSTS BETWEEN DIFFERENT MODALITIES</t>
  </si>
  <si>
    <t>DMC BILLED</t>
  </si>
  <si>
    <t>DMC DENIED</t>
  </si>
  <si>
    <t>NON DMC</t>
  </si>
  <si>
    <t>Total</t>
  </si>
  <si>
    <t>Department of Health Care Services</t>
  </si>
  <si>
    <t>County</t>
  </si>
  <si>
    <t>Provider Name</t>
  </si>
  <si>
    <t>DMC #</t>
  </si>
  <si>
    <t>Provider #</t>
  </si>
  <si>
    <t>NPI #</t>
  </si>
  <si>
    <t>NET NON DMC (Non DMC Plus DMC Denied)</t>
  </si>
  <si>
    <t>Direct Costs</t>
  </si>
  <si>
    <t xml:space="preserve">Net NTP Cost Center Balance </t>
  </si>
  <si>
    <t>NTP Non Perinatal</t>
  </si>
  <si>
    <t>NTP Perinatal</t>
  </si>
  <si>
    <t>NTP
Perinatal</t>
  </si>
  <si>
    <t>Total NTP</t>
  </si>
  <si>
    <t>SUD NON NTP</t>
  </si>
  <si>
    <t>SUD NTP</t>
  </si>
  <si>
    <t>Units - Individual Counseling</t>
  </si>
  <si>
    <t>Total NTP NP</t>
  </si>
  <si>
    <t>Total NTP P</t>
  </si>
  <si>
    <t>Unit Description</t>
  </si>
  <si>
    <t>Aid Code Group Abbreviations</t>
  </si>
  <si>
    <t>DMC Fed 50% T19 - Regular</t>
  </si>
  <si>
    <t>DMC BHS 100% - Minor Consent Clients</t>
  </si>
  <si>
    <t>DMC Fed 100% - Refugee</t>
  </si>
  <si>
    <t>DMC Fed  65% T21 - MCHIP</t>
  </si>
  <si>
    <t>DMC Fed 65% T21 - Healthy Families Program Transition</t>
  </si>
  <si>
    <t>DMC Fed 65% T19 - BCCTP</t>
  </si>
  <si>
    <t>DMC Fed 65% T21 - Pregnancy Only</t>
  </si>
  <si>
    <t>DMC BHS 100% - CalWorks Trafficking Victim</t>
  </si>
  <si>
    <t>DMC Fed 65% T21 - Targeted Low Income Children</t>
  </si>
  <si>
    <t xml:space="preserve">DMC Fed 100% T19 - Low Income Health Program </t>
  </si>
  <si>
    <t>DMC Fed 50% T19 - Hospital Presumptive Eligibility</t>
  </si>
  <si>
    <t>DMC Fed 65% T21 - Hospital Presumptive Eligibility</t>
  </si>
  <si>
    <t>DMC Fed 50% T19 - ACA Infants/Children &lt; age 19</t>
  </si>
  <si>
    <t>DMC Fed 65% T21 - ACA Infants/Children &lt; age 19</t>
  </si>
  <si>
    <t>DMC Fed 65% T21 - ACA Parents/Other Caretaker</t>
  </si>
  <si>
    <t>DMC Fed 50% T19 - ACA Parents/Other Caretaker</t>
  </si>
  <si>
    <t xml:space="preserve">DMC Fed 50% T19 - ACA Pregnant Women </t>
  </si>
  <si>
    <t>DMC Fed 65% T21 - ACA Pregnant Women</t>
  </si>
  <si>
    <t>DMC Fed 65% T21 - ACA CHIP</t>
  </si>
  <si>
    <t>DMC Fed 100% T19 - Adults Newly Eligible Aged 19-64</t>
  </si>
  <si>
    <t>Total Approved Units</t>
  </si>
  <si>
    <t>REG</t>
  </si>
  <si>
    <t>MC</t>
  </si>
  <si>
    <t>RRP</t>
  </si>
  <si>
    <t>MCHIP</t>
  </si>
  <si>
    <t>HF</t>
  </si>
  <si>
    <t>BCCTP</t>
  </si>
  <si>
    <t>AWPO</t>
  </si>
  <si>
    <t>CWTCVAPTV</t>
  </si>
  <si>
    <t>TLIC</t>
  </si>
  <si>
    <t>LIHP</t>
  </si>
  <si>
    <t>HPE</t>
  </si>
  <si>
    <t>HPEMCHIP</t>
  </si>
  <si>
    <t>ICUA19</t>
  </si>
  <si>
    <t>MCHIPICUA19</t>
  </si>
  <si>
    <t>PAOCRT21</t>
  </si>
  <si>
    <t>PAOCRT19</t>
  </si>
  <si>
    <t>PWT19</t>
  </si>
  <si>
    <t>PWT21</t>
  </si>
  <si>
    <t>CHIPSITA19</t>
  </si>
  <si>
    <t>NEPNA1964</t>
  </si>
  <si>
    <t>Denied Units of Service for DMC Reimbursement</t>
  </si>
  <si>
    <t>DMC BHS 50% - Regular</t>
  </si>
  <si>
    <t># of Units</t>
  </si>
  <si>
    <t>DMC Funding Amount</t>
  </si>
  <si>
    <t>200-b</t>
  </si>
  <si>
    <t>101a-b</t>
  </si>
  <si>
    <t>200-c</t>
  </si>
  <si>
    <t>DMC BHS 35% - MCHIP</t>
  </si>
  <si>
    <t>200-d</t>
  </si>
  <si>
    <t>DMC BHS 35% - Healthy Families Program Transition</t>
  </si>
  <si>
    <t>200-e</t>
  </si>
  <si>
    <t>101a-d</t>
  </si>
  <si>
    <t>101a-e</t>
  </si>
  <si>
    <t>DMC BHS 35% - BCCTP</t>
  </si>
  <si>
    <t>200-f</t>
  </si>
  <si>
    <t>101a-f</t>
  </si>
  <si>
    <t>DMC BHS 35% - Pregnancy Only</t>
  </si>
  <si>
    <t>200-g</t>
  </si>
  <si>
    <t>101a-g</t>
  </si>
  <si>
    <t>DMC BHS 35% - Targeted Low Income Children</t>
  </si>
  <si>
    <t>200-h</t>
  </si>
  <si>
    <t>101a-h</t>
  </si>
  <si>
    <t>200-i</t>
  </si>
  <si>
    <t>Funding Line Number</t>
  </si>
  <si>
    <t>200-k</t>
  </si>
  <si>
    <t>101a-k</t>
  </si>
  <si>
    <t xml:space="preserve">DMC BHS 35% - Hospital Presumptive Eligibility </t>
  </si>
  <si>
    <t>200-m</t>
  </si>
  <si>
    <t>101a-m</t>
  </si>
  <si>
    <t>DMC BHS 50% - ACA Infants/Children &lt; age 19</t>
  </si>
  <si>
    <t>200-n</t>
  </si>
  <si>
    <t>101a-n</t>
  </si>
  <si>
    <t>200-r</t>
  </si>
  <si>
    <t>101a-r</t>
  </si>
  <si>
    <t>DMC BHS 35% - ACA Infants/Children &lt; age 19</t>
  </si>
  <si>
    <t>DMC BHS 35% - ACA Parents/Other Caretaker</t>
  </si>
  <si>
    <t>DMC BHS 50% - ACA Pregnant Women</t>
  </si>
  <si>
    <t>DMC BHS - ACA Pregnant Women</t>
  </si>
  <si>
    <t>DMC BHS 35% - ACA CHIP</t>
  </si>
  <si>
    <t>200-s</t>
  </si>
  <si>
    <t>101a-s</t>
  </si>
  <si>
    <t>200-t</t>
  </si>
  <si>
    <t>101a-t</t>
  </si>
  <si>
    <t>200-v</t>
  </si>
  <si>
    <t>101a-v</t>
  </si>
  <si>
    <t>200-w</t>
  </si>
  <si>
    <t>101a-w</t>
  </si>
  <si>
    <t>200-x</t>
  </si>
  <si>
    <t>101a-x</t>
  </si>
  <si>
    <t>200-y</t>
  </si>
  <si>
    <t>Various (per service and program code combinations) over rate cap</t>
  </si>
  <si>
    <t>Various</t>
  </si>
  <si>
    <t>101a-cw</t>
  </si>
  <si>
    <t>101a-mc</t>
  </si>
  <si>
    <t>Program Code 87</t>
  </si>
  <si>
    <t>Non-DMC Funding Amount</t>
  </si>
  <si>
    <t>DMC Program Code 92</t>
  </si>
  <si>
    <t>Not Applicable</t>
  </si>
  <si>
    <t>Non DMC Program Amounts/Program Codes</t>
  </si>
  <si>
    <t>Fees/DMC Share of Cost (non CW/MC)</t>
  </si>
  <si>
    <t>Insurance (non CW/MC)</t>
  </si>
  <si>
    <t>Approved DMC Units of Service from Reconciliation</t>
  </si>
  <si>
    <t>Program Code 88</t>
  </si>
  <si>
    <t>DMC Program Code 93</t>
  </si>
  <si>
    <t>TOTAL  (PRIVATE, DMC, AND NON-DMC)</t>
  </si>
  <si>
    <t>TOTAL  (DMC AND AND NON-DMC ONLY)</t>
  </si>
  <si>
    <t>Private Pay (Program Code 94)</t>
  </si>
  <si>
    <t>Cost Per Unit of Service</t>
  </si>
  <si>
    <t>Maximum Allowed</t>
  </si>
  <si>
    <t xml:space="preserve">Department of Health Care Services </t>
  </si>
  <si>
    <t>14.</t>
  </si>
  <si>
    <t>15.</t>
  </si>
  <si>
    <t>DMC Program Codes (91, 95, 96)</t>
  </si>
  <si>
    <t>Narcotic Treatment Program (NTP) - Detailed Costs</t>
  </si>
  <si>
    <t xml:space="preserve">Narcotic Treatment Program (NTP) - Cost Allocation </t>
  </si>
  <si>
    <t>Narcotic Treatment Program (NTP) - Reimbursed Units</t>
  </si>
  <si>
    <t>Individual Counseling  - 
# of Units</t>
  </si>
  <si>
    <t>Methadone Dosing -  
# of Units</t>
  </si>
  <si>
    <t>Group Counseling -
 # of Units</t>
  </si>
  <si>
    <t>Total NTP Peri Funding</t>
  </si>
  <si>
    <t>Total NTP Funding</t>
  </si>
  <si>
    <t>Total NTP DMC Reimbursable Funding</t>
  </si>
  <si>
    <t xml:space="preserve"> </t>
  </si>
  <si>
    <t>Dosing - Methadone (NTP Only)</t>
  </si>
  <si>
    <t>DMC BHS 50% - ACA Parents/Other Caretaker</t>
  </si>
  <si>
    <t>DMC BHS 35% - ACA Pregnant Women</t>
  </si>
  <si>
    <t>NET DMC (DMC Billed Less DMC Denied =  Approved DMC Units)</t>
  </si>
  <si>
    <t>TOTAL NTP SUBSTANCE USE DISORDER SERVICES</t>
  </si>
  <si>
    <t>Non Perinatal Dosing Units</t>
  </si>
  <si>
    <t>Allocated Dosing Costs</t>
  </si>
  <si>
    <t>Perinatal Dosing Units</t>
  </si>
  <si>
    <t>Counseling</t>
  </si>
  <si>
    <t>Dosing</t>
  </si>
  <si>
    <t>TOTAL COSTS AS ALLOCATED</t>
  </si>
  <si>
    <t xml:space="preserve">NTP - Perinatal </t>
  </si>
  <si>
    <t xml:space="preserve">NTP - Non Perinatal </t>
  </si>
  <si>
    <t>17.</t>
  </si>
  <si>
    <t>18.</t>
  </si>
  <si>
    <t>16.</t>
  </si>
  <si>
    <t>19.</t>
  </si>
  <si>
    <t>20.</t>
  </si>
  <si>
    <t>21.</t>
  </si>
  <si>
    <t>22.</t>
  </si>
  <si>
    <t>23.</t>
  </si>
  <si>
    <t>24.</t>
  </si>
  <si>
    <t>25.</t>
  </si>
  <si>
    <t>DMC Program Codes (90, 97, 98, 99, 100, 101)</t>
  </si>
  <si>
    <t>DMC Program Codes (90, 97, 98, 99, 100, 103)</t>
  </si>
  <si>
    <t>Miscellaneous Supplies</t>
  </si>
  <si>
    <t>DMC UNREIMBURSABLE COSTS</t>
  </si>
  <si>
    <t>TOTAL  ADJUSTMENTS FOR DMC UNREIMBURSABLE COSTS</t>
  </si>
  <si>
    <t>DMC Unreimburseable Costs</t>
  </si>
  <si>
    <t>ADJUSTMENTS FOR DMC UNREIMBURSABLE COSTS (BY SERVICE PROVIDED)</t>
  </si>
  <si>
    <t>NTP Cost Center from Overall Detailed Costs</t>
  </si>
  <si>
    <t>TOTAL ADJUSTMENTS FOR DMC UNREIMBURSABLE COSTS</t>
  </si>
  <si>
    <t>N/A</t>
  </si>
  <si>
    <t>33.</t>
  </si>
  <si>
    <t>DMC Program Codes (90, 97, 98, 99, 100)</t>
  </si>
  <si>
    <r>
      <t>DMC Program Codes (90, 97, 98, 99, 100, 10</t>
    </r>
    <r>
      <rPr>
        <b/>
        <sz val="11"/>
        <color rgb="FFFF0000"/>
        <rFont val="Calibri"/>
        <family val="2"/>
        <scheme val="minor"/>
      </rPr>
      <t>5</t>
    </r>
    <r>
      <rPr>
        <b/>
        <sz val="11"/>
        <color theme="1"/>
        <rFont val="Calibri"/>
        <family val="2"/>
        <scheme val="minor"/>
      </rPr>
      <t>)</t>
    </r>
  </si>
  <si>
    <t>NTP
Non Perinatal</t>
  </si>
  <si>
    <t>NTP Case Management 
Non Perinatal</t>
  </si>
  <si>
    <t>NTP Physician Consultation
Non Perinatal</t>
  </si>
  <si>
    <t>NTP Recovery Services - Recovery Monitoring / Substance Abuse Assistance
Non Perinatal</t>
  </si>
  <si>
    <t>NTP Case Management 
Perinatal</t>
  </si>
  <si>
    <t>NTP Physician Consultation
Perinatal</t>
  </si>
  <si>
    <t>NTP Recovery Services - Recovery Monitoring / Substance Abuse Assistance
Perinatal</t>
  </si>
  <si>
    <t>NTP - Case Management Non Perinatal</t>
  </si>
  <si>
    <t>NTP - Physician Consultation Non Perinatal</t>
  </si>
  <si>
    <t>NTP - Recovery Services - Recovery Monitoring / Substance Abuse Assistance Non Perinatal</t>
  </si>
  <si>
    <t>NTP - Case Management Perinatal</t>
  </si>
  <si>
    <t>NTP - Physician Consultation Perinatal</t>
  </si>
  <si>
    <t>NTP - Recovery Services - Recovery Monitoring / Substance Abuse Assistance Perinatal</t>
  </si>
  <si>
    <t>Units - Group Counseling</t>
  </si>
  <si>
    <t>Units - Case Management</t>
  </si>
  <si>
    <t>Units - Physician Consultation</t>
  </si>
  <si>
    <t>Units - Recovery Services - Recovery Monitoring / Substance Abuse Assistance</t>
  </si>
  <si>
    <t xml:space="preserve">
# of Units</t>
  </si>
  <si>
    <t>26.</t>
  </si>
  <si>
    <t>27.</t>
  </si>
  <si>
    <t>28.</t>
  </si>
  <si>
    <t>29.</t>
  </si>
  <si>
    <t>30.</t>
  </si>
  <si>
    <t>31.</t>
  </si>
  <si>
    <t>32.</t>
  </si>
  <si>
    <t>Other</t>
  </si>
  <si>
    <t>Other Costs</t>
  </si>
  <si>
    <t>Indirect Costs</t>
  </si>
  <si>
    <t>Administrative Indirect Costs</t>
  </si>
  <si>
    <t>ac1.</t>
  </si>
  <si>
    <t>ak.</t>
  </si>
  <si>
    <t>TOTAL  ADJUSTMENTS FOR DIRECT COSTS</t>
  </si>
  <si>
    <t>Narcotic Treatment Program (NTP) - Detailed Adjustments for DMC Unreimbursable &amp; Direct Costs</t>
  </si>
  <si>
    <t>DMC Unallowable/Direct Costs</t>
  </si>
  <si>
    <t>Cost Assignment Explanations</t>
  </si>
  <si>
    <t>NTP Individual Non Perinatal</t>
  </si>
  <si>
    <t>NTP Group Non Perinatal</t>
  </si>
  <si>
    <t>NTP Case Management Non Perinatal</t>
  </si>
  <si>
    <t>NTP Physician Consultation Non Perinatal</t>
  </si>
  <si>
    <t>NTP Recovery Services - Recovery Monitoring / Substance Abuse Assistance Non Perinatal</t>
  </si>
  <si>
    <t>NTP Individual Perinatal</t>
  </si>
  <si>
    <t>NTP Group Perinatal</t>
  </si>
  <si>
    <t>NTP Case Management Perinatal</t>
  </si>
  <si>
    <t>NTP Physician Consultation Perinatal</t>
  </si>
  <si>
    <t>NTP Recovery Services - Recovery Monitoring / Substance Abuse Assistance Perinatal</t>
  </si>
  <si>
    <t>NTP CM NP</t>
  </si>
  <si>
    <t>NTP PC NP</t>
  </si>
  <si>
    <t>NTP I NP</t>
  </si>
  <si>
    <t>NTP G NP</t>
  </si>
  <si>
    <t>NTP I P</t>
  </si>
  <si>
    <t>NTP G P</t>
  </si>
  <si>
    <t>NTP CM P</t>
  </si>
  <si>
    <t>NTP PC P</t>
  </si>
  <si>
    <t>Allocated NTP Individual Non Perinatal</t>
  </si>
  <si>
    <t>Allocated NTP Group Non Perinatal</t>
  </si>
  <si>
    <t>Allocated NTP Case Management Non Perinatal</t>
  </si>
  <si>
    <t>Allocated NTP Physician Consultation Non Perinatal</t>
  </si>
  <si>
    <t>Allocated NTP Recovery Services - Recovery Monitoring / Substance Abuse Assistance Non Perinatal</t>
  </si>
  <si>
    <t>Allocated NTP Individual Perinatal</t>
  </si>
  <si>
    <t>Allocated NTP Group Perinatal</t>
  </si>
  <si>
    <t>Allocated NTP Case Management Perinatal</t>
  </si>
  <si>
    <t>Allocated NTP Physician Consultation Perinatal</t>
  </si>
  <si>
    <t>Allocated NTP Recovery Services - Recovery Monitoring / Substance Abuse Assistance Perinatal</t>
  </si>
  <si>
    <t>Units - Medication Assisted Treatment</t>
  </si>
  <si>
    <t>Overall Total Costs, As Allocated</t>
  </si>
  <si>
    <t>NTP Recovery Services - Case Management
Non Perinatal</t>
  </si>
  <si>
    <t>NTP Recovery Services - Case Management
Perinatal</t>
  </si>
  <si>
    <t>NTP - Recovery Services - Case Management Non Perinatal</t>
  </si>
  <si>
    <t>NTP - Recovery Services - Case Management Perinatal</t>
  </si>
  <si>
    <t>ac2.</t>
  </si>
  <si>
    <t>NTP Recovery Services - Case Management Non Perinatal</t>
  </si>
  <si>
    <t>NTP Recovery Services - Case Management Perinatal</t>
  </si>
  <si>
    <t>NTP RS G NP</t>
  </si>
  <si>
    <t>NTP RS I NP</t>
  </si>
  <si>
    <t>NTP RS G P</t>
  </si>
  <si>
    <t>NTP RS I P</t>
  </si>
  <si>
    <t>Allocated NTP Recovery Services - Case Management Non Perinatal</t>
  </si>
  <si>
    <t>Allocated NTP Recovery Services - Case Management Perinatal</t>
  </si>
  <si>
    <t>Total NTP Recovery Services - Recovery Monitoring / Substance Abuse Assistance Peri Funding</t>
  </si>
  <si>
    <t>Total NTP Physician Consultation Peri Funding</t>
  </si>
  <si>
    <t>Total NTP Case Management Peri Funding</t>
  </si>
  <si>
    <t>Total NTP Recovery Services - Case Management Non Peri Funding</t>
  </si>
  <si>
    <t>Total NTP Recovery Services - Recovery Monitoring / Substance Abuse Assistance Non Peri Funding</t>
  </si>
  <si>
    <t>Total NTP Physician Consultation Non Peri Funding</t>
  </si>
  <si>
    <t>Total NTP Case Management Non Peri Funding</t>
  </si>
  <si>
    <t>Total NTP Non Peri Funding</t>
  </si>
  <si>
    <t>NTP Dosing - Methadone Non Perinatal</t>
  </si>
  <si>
    <t>NTP Dosing - Methadone Perinatal</t>
  </si>
  <si>
    <t>Total NTP Recovery Services Individual Non Peri Funding</t>
  </si>
  <si>
    <t>Total NTP Recovery Services Group Non Peri Funding</t>
  </si>
  <si>
    <t>Total NTP Recovery Services Individual Peri Funding</t>
  </si>
  <si>
    <t>Total NTP Recovery Services Group Peri Funding</t>
  </si>
  <si>
    <t>NTP Recovery Services - Group
Non Perinatal</t>
  </si>
  <si>
    <t>NTP Recovery Services - Group
Perinatal</t>
  </si>
  <si>
    <t>NTP Recovery Services - Group Non Perinatal</t>
  </si>
  <si>
    <t>NTP - Recovery Services - Group Perinatal</t>
  </si>
  <si>
    <t>NTP Recovery Services - Individual
Non Perinatal</t>
  </si>
  <si>
    <t>NTP Recovery Services - Individual
Perinatal</t>
  </si>
  <si>
    <t>NTP Recovery Services - Individual Non Perinatal</t>
  </si>
  <si>
    <t>NTP - Recovery Services - Individual  Perinatal</t>
  </si>
  <si>
    <t>NTP Recovery Services - Individual Perinatal</t>
  </si>
  <si>
    <t>NTP Recovery Services - Group Perinatal</t>
  </si>
  <si>
    <t>Allocated NTP Recovery Services - Group Non Perinatal</t>
  </si>
  <si>
    <t>Allocated NTP Recovery Services - Group Perinatal</t>
  </si>
  <si>
    <t>Allocated NTP Recovery Services - Individual  Non Perinatal</t>
  </si>
  <si>
    <t>Allocated NTP Recovery Services - Individual Perinatal</t>
  </si>
  <si>
    <t>NTP RS CM NP</t>
  </si>
  <si>
    <t>NTP RS RM / SAA P</t>
  </si>
  <si>
    <t>NTP RS RM / SAA NP</t>
  </si>
  <si>
    <t>NTP RS CM P</t>
  </si>
  <si>
    <t xml:space="preserve">Allocated NTP Dosing Methadone Perinatal </t>
  </si>
  <si>
    <t>Allocated NTP Dosing Methadone Non Perinatal</t>
  </si>
  <si>
    <t>Dosing:
NTP Methadone NP</t>
  </si>
  <si>
    <t>Methadone</t>
  </si>
  <si>
    <t>NTP Dosing: Methadone Non Perinatal</t>
  </si>
  <si>
    <t>NTP Dosing: Methadone Perinatal</t>
  </si>
  <si>
    <t>NTP Recovery Services - Individual 
Non Perinatal</t>
  </si>
  <si>
    <t>NTP Recovery Services - Individual 
Perinatal</t>
  </si>
  <si>
    <t>Total NTP Recovery Services Case Management Peri Funding</t>
  </si>
  <si>
    <t>Intentional misrepresentation of falsification of any information contained in this request resulting in reimbursement by the Department of Health Care Services may be punishable by fine and/or imprisonment under federal and state laws (42 CFR, Section 1003.102 - "Basis for Civil Money Penalties and Assessments", 18 U.S.C. 1347 - "Health Care Fraud"; California Welfare and Institutions Code 14123.25 - "Civil Penalties for Fraudulent Claims"; and Title 22 California Code of Regulations 51485.1 - "Civil Money Penalties"</t>
  </si>
  <si>
    <t>The provider acknowledges that the information is to be used for claiming Federal funds and understands that misrepresentation of information constitutes a violation of Federal and State law.</t>
  </si>
  <si>
    <t>The provider acknowledges that all funds expended pursuant to W&amp;I Code Section 14105.94 are subject to review and audit by the Department of Health Care Services (DHCS).</t>
  </si>
  <si>
    <t>The provider acknowledges and understands that DHCS must deny payments for any claim submitted under W&amp;I Code Section 14105.94, if it determines that the certification is not adequately supported for purposes of Federal Financial Participation.</t>
  </si>
  <si>
    <t>DMC BHS 50% - Hospital Presumptive Eligibility</t>
  </si>
  <si>
    <t>Total DMC Reimbursable Funding</t>
  </si>
  <si>
    <t>Customary Charge</t>
  </si>
  <si>
    <t>DMC Maximum Allowable Cost IF Lowest Amount Based on Total Cost per UOS</t>
  </si>
  <si>
    <t>DMC Maximum Allowable Costs IF Lowest Based on Customary Charge</t>
  </si>
  <si>
    <t>Reimbursement Based on Lower of Customary Charge or Actual Cost</t>
  </si>
  <si>
    <t>Total Cost Per Unit of Sevice (Including Private Pay)</t>
  </si>
  <si>
    <t xml:space="preserve">DMC Reimbursement Allowed Based on Total Cost Per unit </t>
  </si>
  <si>
    <t>Total Cost Per Unit of Sevice (Including Private Pay &amp; Non DMC)</t>
  </si>
  <si>
    <t>DMC SGF 100% T19 - Regular for Undocumented Individuals &lt; age 19</t>
  </si>
  <si>
    <t>REGSB75</t>
  </si>
  <si>
    <t>DMC Fed 88% T21 - MCHIP - Tied to FL 102a-d</t>
  </si>
  <si>
    <t>MCHIPE</t>
  </si>
  <si>
    <t>MCHIPSB75</t>
  </si>
  <si>
    <t>DMC Fed 88% T21 - MCHIP Healthy Families Program Transition - Tied to FL 102a-e</t>
  </si>
  <si>
    <t>HFE</t>
  </si>
  <si>
    <t>DMC Fed 88% T21 - MCHIP Targeted Low Income Children - Tied to FL 102a-h</t>
  </si>
  <si>
    <t>TLICE</t>
  </si>
  <si>
    <t>DMC SGF 100% T19 - Targeted Low Income Children for Undocumented Individuals &lt; age 19</t>
  </si>
  <si>
    <t>TLICSB75</t>
  </si>
  <si>
    <t>DMC Fed 88% T21 - Hospital Presumptive Eligibility MCHIP - Tied to FL 102a-m</t>
  </si>
  <si>
    <t>HPEMCHIPE</t>
  </si>
  <si>
    <t>DMC SGF 100% T19 - ACA Infants/Children &lt; age 19</t>
  </si>
  <si>
    <t>ICUA19SB75</t>
  </si>
  <si>
    <t>DMC Fed 88% T21 - ACA MCHIP Infants/Children &lt; age 19 - Tied to FL 102a-r</t>
  </si>
  <si>
    <t>MCHIPICUA19E</t>
  </si>
  <si>
    <t>DMC Fed 88% T21 - MCHIP ACA Parents/Other Caretakers - Tied to FL 102a-s</t>
  </si>
  <si>
    <t>PAOCRT21E</t>
  </si>
  <si>
    <t>DMC SGF 100% T19 - ACA Parents/Other Caretakers for Undocumented Individuals &lt; age 19</t>
  </si>
  <si>
    <t>PAOCRT19SB75</t>
  </si>
  <si>
    <t>DMC SGF 100% T19 - ACA Pregnant Women for Undocumented Individuals &lt; age 19</t>
  </si>
  <si>
    <t>PWT19SB75</t>
  </si>
  <si>
    <t>DMC SGF 100% T19 - Regular SB 75</t>
  </si>
  <si>
    <t>204-b</t>
  </si>
  <si>
    <t>DMC Fed 88% T21 - MCHIP</t>
  </si>
  <si>
    <t>202-d</t>
  </si>
  <si>
    <t>102a-d</t>
  </si>
  <si>
    <t>204-d</t>
  </si>
  <si>
    <t>DMC Fed 88% T21 - MCHIP Healthy Families Program Transition</t>
  </si>
  <si>
    <t>202-e</t>
  </si>
  <si>
    <t>102a-e</t>
  </si>
  <si>
    <t>DMC Fed 88% T21 - MCHIP Targeted Low Income Children</t>
  </si>
  <si>
    <t>202-h</t>
  </si>
  <si>
    <t>102a-h</t>
  </si>
  <si>
    <t>DMC SGF 100% T19 - Targeted Low Income SB 75</t>
  </si>
  <si>
    <t>204-h</t>
  </si>
  <si>
    <t>DMC Fed 88% T21 - Hospital Presumptive Eligibility MCHIP</t>
  </si>
  <si>
    <t>202-m</t>
  </si>
  <si>
    <t>102a-m</t>
  </si>
  <si>
    <t>DMC SGF 100% T19 - ACA Infants/Children &lt; age 19 SB 75</t>
  </si>
  <si>
    <t>204-n</t>
  </si>
  <si>
    <t>DMC Fed 88% T21 - ACA MCHIP Infants/Children &lt; age 19</t>
  </si>
  <si>
    <t>202-r</t>
  </si>
  <si>
    <t>102a-r</t>
  </si>
  <si>
    <t>DMC Fed 88% T21 - MCHIP ACA Parents/Other Caretakers</t>
  </si>
  <si>
    <t>202-s</t>
  </si>
  <si>
    <t>102a-s</t>
  </si>
  <si>
    <t>DMC SGF 100% T19 - ACA Parents/Other Caretakers for SB 75</t>
  </si>
  <si>
    <t>204-t</t>
  </si>
  <si>
    <t>DMC SGF 100% T19 - ACA Pregnant Women for SB 75</t>
  </si>
  <si>
    <t>204-v</t>
  </si>
  <si>
    <t>Dosing - Buprenorphine (NTP Only)</t>
  </si>
  <si>
    <t>Dosing - Disulfiram (NTP Only)</t>
  </si>
  <si>
    <t>Dosing - Naloxone (NTP Only)</t>
  </si>
  <si>
    <t>ac3.</t>
  </si>
  <si>
    <t>ac4.</t>
  </si>
  <si>
    <t>Dosing: NTP Buprenorphine NP</t>
  </si>
  <si>
    <t>Dosing: NTP Disulfiram NP</t>
  </si>
  <si>
    <t>Dosing: NTP Naloxone NP</t>
  </si>
  <si>
    <t>Dosing: NTP Methadone P</t>
  </si>
  <si>
    <t>Dosing: NTP Buprenorphine P</t>
  </si>
  <si>
    <t>Dosing: NTP Disulfiram P</t>
  </si>
  <si>
    <t>Dosing: NTP Naloxone P</t>
  </si>
  <si>
    <t>Enter NTP Dosing Units</t>
  </si>
  <si>
    <t>Buprenorphine</t>
  </si>
  <si>
    <t>Disulfiram</t>
  </si>
  <si>
    <t>Naloxone</t>
  </si>
  <si>
    <t>Allocated NTP Dosing Buprenorphine Non Perinatal</t>
  </si>
  <si>
    <t>Non Perinatal Buprenorphine Units</t>
  </si>
  <si>
    <t xml:space="preserve">Allocated NTP Dosing Buprenorphine Perinatal </t>
  </si>
  <si>
    <t>Perinatal Buprenorphine Units</t>
  </si>
  <si>
    <t>Allocated NTP Dosing Disulfiram Non Perinatal</t>
  </si>
  <si>
    <t>Non Perinatal Disulfiram Units</t>
  </si>
  <si>
    <t xml:space="preserve">Allocated NTP Dosing Disulfiram Perinatal </t>
  </si>
  <si>
    <t>Perinatal Disulfiram Units</t>
  </si>
  <si>
    <t>Allocated NTP Dosing Naloxone Non Perinatal</t>
  </si>
  <si>
    <t>Non Perinatal Naloxone Units</t>
  </si>
  <si>
    <t xml:space="preserve">Allocated NTP Dosing Naloxone Perinatal </t>
  </si>
  <si>
    <t>Perinatal Naloxone Units</t>
  </si>
  <si>
    <t>8+9+10+11+12+13+14+15+16+17+18+19+20+21+22+23+24+25+26+27</t>
  </si>
  <si>
    <t>NTP Dosing: Buprenorphine Non Perinatal</t>
  </si>
  <si>
    <t>NTP Dosing: Disulfiram Non Perinatal</t>
  </si>
  <si>
    <t>NTP Dosing: Naloxone Non Perinatal</t>
  </si>
  <si>
    <t>NTP Dosing: Buprenorphine Perinatal</t>
  </si>
  <si>
    <t>NTP Dosing: Disulfiram Perinatal</t>
  </si>
  <si>
    <t>NTP Dosing: Naloxone Perinatal</t>
  </si>
  <si>
    <t>NTP Dosing - Buprenorphine Non Perinatal</t>
  </si>
  <si>
    <t>NTP Dosing - Disulfiram Non Perinatal</t>
  </si>
  <si>
    <t>NTP Dosing - Naloxone Non Perinatal</t>
  </si>
  <si>
    <t>NTP Dosing - Buprenorphine Perinatal</t>
  </si>
  <si>
    <t>NTP Dosing - Disulfiram Perinatal</t>
  </si>
  <si>
    <t>NTP Dosing - Naloxone Perinatal</t>
  </si>
  <si>
    <t>DMC SGF 100% T21 - MCHIP for Undocumented Individuals &lt; age 19</t>
  </si>
  <si>
    <t>Buprenorphine Dosing -  
# of Units</t>
  </si>
  <si>
    <t>Disulfiram Dosing -  
# of Units</t>
  </si>
  <si>
    <t>Naloxone Dosing -  
# of Units</t>
  </si>
  <si>
    <t>DMC SGF 100% T21 - MCHIP for SB 75</t>
  </si>
  <si>
    <t>DMC BHS 12% - MCHIP</t>
  </si>
  <si>
    <t>DMC BHS 12% - MCHIP Healthy Families Program Transition</t>
  </si>
  <si>
    <t xml:space="preserve"> DMC BHS 12% - MCHIP Targeted Low Income Children</t>
  </si>
  <si>
    <t xml:space="preserve"> DMC BHS 12% - Hospital Presumptive Eligibility MCHIP</t>
  </si>
  <si>
    <t>DMC BHS 12% T21 - ACA MCHIP Infants/Children &lt; age 19</t>
  </si>
  <si>
    <t>DMC BHS 12% - MCHIP ACA Parents/Other Caretakers</t>
  </si>
  <si>
    <t xml:space="preserve">Substance Use Disorder ODS Waiver Cost Report </t>
  </si>
  <si>
    <t>Fiscal Year 2017-18</t>
  </si>
  <si>
    <t>DESCRIPTION</t>
  </si>
  <si>
    <t>UNITS OF SERVICE</t>
  </si>
  <si>
    <t>Los Angeles</t>
  </si>
  <si>
    <t>Contract Number</t>
  </si>
  <si>
    <t>TOTAL COST</t>
  </si>
  <si>
    <t>Cost/per Unit</t>
  </si>
  <si>
    <t xml:space="preserve">FY 2017-18 ODS Waiver Cost Report </t>
  </si>
  <si>
    <t>Lodging</t>
  </si>
  <si>
    <t>ENTER UNITS OF SERVICE HERE</t>
  </si>
  <si>
    <t>ASAM 3.1</t>
  </si>
  <si>
    <t>ASAM 3.3</t>
  </si>
  <si>
    <t>ASAM 3.5</t>
  </si>
  <si>
    <t>ASAM 3.7</t>
  </si>
  <si>
    <t>ASAM 4.0</t>
  </si>
  <si>
    <t>Low intensity Residential</t>
  </si>
  <si>
    <t>High Intensity Residential 
Non-Population Specific</t>
  </si>
  <si>
    <t>High Intensity Residential Population Specific</t>
  </si>
  <si>
    <t>Intensive Inpatient Services  Medically Monitored</t>
  </si>
  <si>
    <t>Intensive Inpatient Services  Medically Managed</t>
  </si>
  <si>
    <t>Residential Withdrawal Management Clinically Managed</t>
  </si>
  <si>
    <t>Inpatient Withdrawal Management Medically Monitored</t>
  </si>
  <si>
    <t>ASAM 4.0 - WM</t>
  </si>
  <si>
    <t>ASAM 3.7- WM</t>
  </si>
  <si>
    <t>ASAM 3.2 - WM</t>
  </si>
  <si>
    <t>Inpatient Withdrawal Management Medically Managed</t>
  </si>
  <si>
    <t>Provider's Customary Charge</t>
  </si>
  <si>
    <t>For DMC Capacity Building and Room &amp; Board Cost Only</t>
  </si>
  <si>
    <t>Room &amp; Board Cost</t>
  </si>
  <si>
    <t>Capacity Building Cost</t>
  </si>
  <si>
    <t>Total Cost</t>
  </si>
  <si>
    <t>Facility Address 1</t>
  </si>
  <si>
    <t>Facility Address 2</t>
  </si>
  <si>
    <t>Facility Address 3</t>
  </si>
  <si>
    <t>Facility Address 4</t>
  </si>
  <si>
    <t>Facility Address 5</t>
  </si>
  <si>
    <t>Facility Address 6</t>
  </si>
  <si>
    <t>Room &amp; Board Cost ( Food &amp; Lodging)</t>
  </si>
  <si>
    <t>Contract 
Amount</t>
  </si>
  <si>
    <t>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</si>
</sst>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_);\(0\)"/>
    <numFmt numFmtId="165" formatCode="_(* #,##0_);_(* \(#,##0\);_(* &quot;-&quot;??_);_(@_)"/>
    <numFmt numFmtId="166" formatCode="_(* #,##0.00000_);_(* \(#,##0.00000\);_(* &quot;-&quot;??_);_(@_)"/>
    <numFmt numFmtId="167" formatCode="0.000%"/>
  </numFmts>
  <fonts count="50" x14ac:knownFonts="1">
    <font>
      <sz val="11"/>
      <color theme="1"/>
      <name val="Calibri"/>
      <family val="2"/>
      <scheme val="minor"/>
    </font>
    <font>
      <sz val="18"/>
      <color indexed="8"/>
      <name val="Arial"/>
      <family val="2"/>
    </font>
    <font>
      <sz val="12"/>
      <name val="Arial"/>
      <family val="2"/>
    </font>
    <font>
      <sz val="10"/>
      <name val="Arial Narrow"/>
      <family val="2"/>
    </font>
    <font>
      <sz val="10"/>
      <name val="Arial"/>
      <family val="2"/>
    </font>
    <font>
      <b/>
      <u/>
      <sz val="10"/>
      <name val="Arial Narrow"/>
      <family val="2"/>
    </font>
    <font>
      <b/>
      <i/>
      <sz val="10"/>
      <name val="Arial Narrow"/>
      <family val="2"/>
    </font>
    <font>
      <sz val="9"/>
      <name val="Arial Narrow"/>
      <family val="2"/>
    </font>
    <font>
      <sz val="11"/>
      <color theme="1"/>
      <name val="Calibri"/>
      <family val="2"/>
    </font>
    <font>
      <sz val="11"/>
      <name val="Calibri"/>
      <family val="2"/>
    </font>
    <font>
      <b/>
      <i/>
      <sz val="11"/>
      <name val="Calibri"/>
      <family val="2"/>
    </font>
    <font>
      <b/>
      <sz val="11"/>
      <color theme="1"/>
      <name val="Calibri"/>
      <family val="2"/>
    </font>
    <font>
      <sz val="11"/>
      <color indexed="8"/>
      <name val="Calibri"/>
      <family val="2"/>
    </font>
    <font>
      <b/>
      <sz val="11"/>
      <color theme="1"/>
      <name val="Calibri"/>
      <family val="2"/>
      <scheme val="minor"/>
    </font>
    <font>
      <b/>
      <i/>
      <sz val="11"/>
      <color theme="1"/>
      <name val="Calibri"/>
      <family val="2"/>
    </font>
    <font>
      <sz val="11"/>
      <color rgb="FFFF0000"/>
      <name val="Calibri"/>
      <family val="2"/>
      <scheme val="minor"/>
    </font>
    <font>
      <b/>
      <sz val="11"/>
      <name val="Calibri"/>
      <family val="2"/>
    </font>
    <font>
      <b/>
      <sz val="11"/>
      <color indexed="8"/>
      <name val="Calibri"/>
      <family val="2"/>
    </font>
    <font>
      <b/>
      <sz val="16"/>
      <color theme="1"/>
      <name val="Calibri"/>
      <family val="2"/>
      <scheme val="minor"/>
    </font>
    <font>
      <b/>
      <sz val="10"/>
      <name val="Arial"/>
      <family val="2"/>
    </font>
    <font>
      <b/>
      <sz val="22"/>
      <color theme="1"/>
      <name val="Calibri"/>
      <family val="2"/>
      <scheme val="minor"/>
    </font>
    <font>
      <sz val="9"/>
      <color theme="1"/>
      <name val="Calibri"/>
      <family val="2"/>
      <scheme val="minor"/>
    </font>
    <font>
      <sz val="9"/>
      <color theme="1"/>
      <name val="Calibri"/>
      <family val="2"/>
    </font>
    <font>
      <i/>
      <sz val="9"/>
      <color theme="1"/>
      <name val="Calibri"/>
      <family val="2"/>
      <scheme val="minor"/>
    </font>
    <font>
      <b/>
      <sz val="11"/>
      <color rgb="FFFF0000"/>
      <name val="Calibri"/>
      <family val="2"/>
      <scheme val="minor"/>
    </font>
    <font>
      <sz val="11"/>
      <color theme="1"/>
      <name val="Calibri"/>
      <family val="2"/>
      <scheme val="minor"/>
    </font>
    <font>
      <b/>
      <sz val="22"/>
      <color theme="1"/>
      <name val="Arial"/>
      <family val="2"/>
    </font>
    <font>
      <sz val="11"/>
      <color theme="1"/>
      <name val="Arial"/>
      <family val="2"/>
    </font>
    <font>
      <sz val="16"/>
      <color theme="1"/>
      <name val="Arial"/>
      <family val="2"/>
    </font>
    <font>
      <b/>
      <sz val="10"/>
      <name val="Arial Narrow"/>
      <family val="2"/>
    </font>
    <font>
      <b/>
      <sz val="10"/>
      <color theme="1"/>
      <name val="Arial Narrow"/>
      <family val="2"/>
    </font>
    <font>
      <sz val="12"/>
      <color theme="1"/>
      <name val="Arial Narrow"/>
      <family val="2"/>
    </font>
    <font>
      <sz val="12"/>
      <name val="Arial Narrow"/>
      <family val="2"/>
    </font>
    <font>
      <sz val="18"/>
      <color theme="1"/>
      <name val="Arial"/>
      <family val="2"/>
    </font>
    <font>
      <sz val="11"/>
      <name val="Calibri"/>
      <family val="2"/>
      <scheme val="minor"/>
    </font>
    <font>
      <sz val="11"/>
      <color theme="1"/>
      <name val="Arial Narrow"/>
      <family val="2"/>
    </font>
    <font>
      <b/>
      <sz val="11"/>
      <name val="Calibri"/>
      <family val="2"/>
      <scheme val="minor"/>
    </font>
    <font>
      <b/>
      <u/>
      <sz val="11"/>
      <color theme="1"/>
      <name val="Calibri"/>
      <family val="2"/>
      <scheme val="minor"/>
    </font>
    <font>
      <sz val="11"/>
      <color indexed="8"/>
      <name val="Arial"/>
      <family val="2"/>
    </font>
    <font>
      <b/>
      <sz val="14"/>
      <color theme="1"/>
      <name val="Calibri"/>
      <family val="2"/>
    </font>
    <font>
      <b/>
      <sz val="14"/>
      <color theme="1"/>
      <name val="Calibri"/>
      <family val="2"/>
      <scheme val="minor"/>
    </font>
    <font>
      <sz val="22"/>
      <color theme="1"/>
      <name val="Calibri"/>
      <family val="2"/>
      <scheme val="minor"/>
    </font>
    <font>
      <sz val="22"/>
      <color theme="1"/>
      <name val="Arial"/>
      <family val="2"/>
    </font>
    <font>
      <sz val="22"/>
      <color indexed="8"/>
      <name val="Arial"/>
      <family val="2"/>
    </font>
    <font>
      <b/>
      <sz val="9"/>
      <color rgb="FFFF0000"/>
      <name val="Calibri"/>
      <family val="2"/>
    </font>
    <font>
      <b/>
      <sz val="20"/>
      <color theme="1"/>
      <name val="Arial"/>
      <family val="2"/>
    </font>
    <font>
      <sz val="20"/>
      <color theme="1"/>
      <name val="Arial"/>
      <family val="2"/>
    </font>
    <font>
      <b/>
      <sz val="20"/>
      <color indexed="8"/>
      <name val="Arial"/>
      <family val="2"/>
    </font>
    <font>
      <sz val="20"/>
      <color indexed="8"/>
      <name val="Arial"/>
      <family val="2"/>
    </font>
    <font>
      <b/>
      <u/>
      <sz val="20"/>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79998168889431442"/>
        <bgColor indexed="64"/>
      </patternFill>
    </fill>
  </fills>
  <borders count="69">
    <border>
      <left/>
      <right/>
      <top/>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top/>
      <bottom style="thin">
        <color auto="1"/>
      </bottom>
      <diagonal/>
    </border>
    <border>
      <left style="medium">
        <color indexed="64"/>
      </left>
      <right style="thin">
        <color indexed="8"/>
      </right>
      <top style="double">
        <color indexed="8"/>
      </top>
      <bottom/>
      <diagonal/>
    </border>
    <border>
      <left style="thin">
        <color indexed="8"/>
      </left>
      <right style="medium">
        <color indexed="64"/>
      </right>
      <top style="double">
        <color indexed="8"/>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8"/>
      </right>
      <top/>
      <bottom style="thin">
        <color indexed="64"/>
      </bottom>
      <diagonal/>
    </border>
    <border>
      <left style="thin">
        <color indexed="8"/>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8"/>
      </right>
      <top style="thin">
        <color indexed="64"/>
      </top>
      <bottom style="thin">
        <color indexed="64"/>
      </bottom>
      <diagonal/>
    </border>
    <border>
      <left style="thin">
        <color auto="1"/>
      </left>
      <right/>
      <top style="thin">
        <color auto="1"/>
      </top>
      <bottom/>
      <diagonal/>
    </border>
    <border>
      <left style="thin">
        <color auto="1"/>
      </left>
      <right style="medium">
        <color auto="1"/>
      </right>
      <top style="thin">
        <color auto="1"/>
      </top>
      <bottom style="thin">
        <color auto="1"/>
      </bottom>
      <diagonal/>
    </border>
    <border>
      <left style="thin">
        <color indexed="8"/>
      </left>
      <right style="thin">
        <color indexed="8"/>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8"/>
      </top>
      <bottom style="thin">
        <color indexed="64"/>
      </bottom>
      <diagonal/>
    </border>
    <border>
      <left style="thin">
        <color auto="1"/>
      </left>
      <right style="medium">
        <color auto="1"/>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double">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25"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cellStyleXfs>
  <cellXfs count="525">
    <xf numFmtId="0" fontId="0" fillId="0" borderId="0" xfId="0"/>
    <xf numFmtId="37" fontId="0" fillId="0" borderId="0" xfId="0" applyNumberFormat="1" applyFill="1"/>
    <xf numFmtId="37" fontId="0" fillId="0" borderId="1" xfId="0" applyNumberFormat="1" applyBorder="1"/>
    <xf numFmtId="1" fontId="0" fillId="0" borderId="0" xfId="0" applyNumberFormat="1"/>
    <xf numFmtId="37" fontId="2" fillId="0" borderId="0" xfId="0" applyNumberFormat="1" applyFont="1" applyProtection="1"/>
    <xf numFmtId="37" fontId="4" fillId="0" borderId="0" xfId="0" applyNumberFormat="1" applyFont="1" applyAlignment="1" applyProtection="1">
      <alignment horizontal="centerContinuous"/>
    </xf>
    <xf numFmtId="37" fontId="7" fillId="0" borderId="0" xfId="0" applyNumberFormat="1" applyFont="1" applyBorder="1" applyProtection="1"/>
    <xf numFmtId="37" fontId="8" fillId="0" borderId="0" xfId="0" applyNumberFormat="1" applyFont="1" applyProtection="1"/>
    <xf numFmtId="37" fontId="8" fillId="0" borderId="0" xfId="0" applyNumberFormat="1" applyFont="1" applyBorder="1" applyAlignment="1" applyProtection="1">
      <alignment horizontal="centerContinuous"/>
    </xf>
    <xf numFmtId="37" fontId="8" fillId="0" borderId="0" xfId="0" applyNumberFormat="1" applyFont="1" applyBorder="1" applyAlignment="1" applyProtection="1">
      <alignment horizontal="justify"/>
    </xf>
    <xf numFmtId="37" fontId="8" fillId="0" borderId="0" xfId="0" applyNumberFormat="1" applyFont="1" applyAlignment="1" applyProtection="1">
      <alignment horizontal="justify"/>
    </xf>
    <xf numFmtId="37" fontId="8" fillId="0" borderId="0" xfId="0" applyNumberFormat="1" applyFont="1" applyAlignment="1">
      <alignment horizontal="justify"/>
    </xf>
    <xf numFmtId="37" fontId="8" fillId="0" borderId="0" xfId="0" applyNumberFormat="1" applyFont="1" applyBorder="1" applyProtection="1"/>
    <xf numFmtId="37" fontId="0" fillId="0" borderId="0" xfId="0" applyNumberFormat="1" applyBorder="1" applyAlignment="1">
      <alignment horizontal="center"/>
    </xf>
    <xf numFmtId="37" fontId="0" fillId="0" borderId="0" xfId="0" applyNumberFormat="1" applyAlignment="1">
      <alignment horizontal="centerContinuous"/>
    </xf>
    <xf numFmtId="37" fontId="0" fillId="0" borderId="0" xfId="0" applyNumberFormat="1" applyAlignment="1" applyProtection="1">
      <alignment horizontal="centerContinuous"/>
      <protection locked="0"/>
    </xf>
    <xf numFmtId="37" fontId="11" fillId="0" borderId="0" xfId="0" applyNumberFormat="1" applyFont="1" applyProtection="1"/>
    <xf numFmtId="37" fontId="0" fillId="0" borderId="2" xfId="0" applyNumberFormat="1" applyBorder="1"/>
    <xf numFmtId="37" fontId="14" fillId="0" borderId="0" xfId="0" applyNumberFormat="1" applyFont="1" applyAlignment="1" applyProtection="1">
      <alignment horizontal="justify"/>
    </xf>
    <xf numFmtId="37" fontId="0" fillId="0" borderId="0" xfId="0" applyNumberFormat="1" applyFill="1" applyBorder="1" applyProtection="1">
      <protection locked="0"/>
    </xf>
    <xf numFmtId="37" fontId="0" fillId="0" borderId="0" xfId="0" applyNumberFormat="1" applyBorder="1"/>
    <xf numFmtId="164" fontId="0" fillId="0" borderId="0" xfId="0" applyNumberFormat="1" applyFill="1" applyBorder="1" applyProtection="1">
      <protection locked="0"/>
    </xf>
    <xf numFmtId="37" fontId="3" fillId="0" borderId="8" xfId="0" applyNumberFormat="1" applyFont="1" applyBorder="1" applyProtection="1"/>
    <xf numFmtId="37" fontId="0" fillId="0" borderId="2" xfId="0" applyNumberFormat="1" applyBorder="1" applyAlignment="1">
      <alignment horizontal="center"/>
    </xf>
    <xf numFmtId="37" fontId="0" fillId="0" borderId="3" xfId="0" applyNumberFormat="1" applyBorder="1" applyAlignment="1">
      <alignment horizontal="center"/>
    </xf>
    <xf numFmtId="37" fontId="0" fillId="0" borderId="4" xfId="0" applyNumberFormat="1" applyBorder="1" applyAlignment="1">
      <alignment horizontal="center"/>
    </xf>
    <xf numFmtId="37" fontId="0" fillId="0" borderId="10" xfId="0" applyNumberFormat="1" applyBorder="1" applyAlignment="1">
      <alignment horizontal="center"/>
    </xf>
    <xf numFmtId="37" fontId="0" fillId="0" borderId="11" xfId="0" applyNumberFormat="1" applyBorder="1" applyAlignment="1">
      <alignment horizontal="center"/>
    </xf>
    <xf numFmtId="37" fontId="0" fillId="0" borderId="12" xfId="0" applyNumberFormat="1" applyBorder="1" applyAlignment="1">
      <alignment horizontal="center"/>
    </xf>
    <xf numFmtId="37" fontId="0" fillId="0" borderId="13" xfId="0" applyNumberFormat="1" applyFill="1" applyBorder="1"/>
    <xf numFmtId="37" fontId="0" fillId="0" borderId="14" xfId="0" applyNumberFormat="1" applyFill="1" applyBorder="1"/>
    <xf numFmtId="37" fontId="0" fillId="0" borderId="15" xfId="0" applyNumberFormat="1" applyFill="1" applyBorder="1"/>
    <xf numFmtId="37" fontId="13" fillId="0" borderId="5" xfId="0" applyNumberFormat="1" applyFont="1" applyBorder="1"/>
    <xf numFmtId="37" fontId="0" fillId="0" borderId="13" xfId="0" applyNumberFormat="1" applyBorder="1"/>
    <xf numFmtId="37" fontId="0" fillId="0" borderId="14" xfId="0" applyNumberFormat="1" applyBorder="1"/>
    <xf numFmtId="9" fontId="0" fillId="0" borderId="0" xfId="1" applyFont="1" applyProtection="1"/>
    <xf numFmtId="37" fontId="0" fillId="0" borderId="0" xfId="0" applyNumberFormat="1" applyBorder="1" applyAlignment="1">
      <alignment horizontal="right"/>
    </xf>
    <xf numFmtId="37" fontId="13" fillId="0" borderId="0" xfId="0" applyNumberFormat="1" applyFont="1" applyFill="1" applyBorder="1"/>
    <xf numFmtId="37" fontId="0" fillId="0" borderId="17" xfId="0" applyNumberFormat="1" applyFill="1" applyBorder="1"/>
    <xf numFmtId="37" fontId="0" fillId="0" borderId="0" xfId="0" applyNumberFormat="1" applyFill="1" applyBorder="1"/>
    <xf numFmtId="37" fontId="0" fillId="2" borderId="19" xfId="0" applyNumberFormat="1" applyFill="1" applyBorder="1" applyAlignment="1">
      <alignment horizontal="center"/>
    </xf>
    <xf numFmtId="37" fontId="0" fillId="0" borderId="20" xfId="0" applyNumberFormat="1" applyBorder="1"/>
    <xf numFmtId="0" fontId="26" fillId="0" borderId="0" xfId="0" applyFont="1"/>
    <xf numFmtId="37" fontId="30" fillId="0" borderId="0" xfId="0" applyNumberFormat="1" applyFont="1" applyBorder="1"/>
    <xf numFmtId="37" fontId="0" fillId="2" borderId="21" xfId="0" applyNumberFormat="1" applyFill="1" applyBorder="1" applyAlignment="1">
      <alignment horizontal="center"/>
    </xf>
    <xf numFmtId="0" fontId="0" fillId="0" borderId="0" xfId="0" applyFill="1" applyBorder="1"/>
    <xf numFmtId="39" fontId="0" fillId="0" borderId="0" xfId="0" applyNumberFormat="1" applyFill="1" applyBorder="1"/>
    <xf numFmtId="37" fontId="13" fillId="0" borderId="0" xfId="0" applyNumberFormat="1" applyFont="1" applyFill="1" applyBorder="1" applyAlignment="1">
      <alignment horizontal="center"/>
    </xf>
    <xf numFmtId="0" fontId="11" fillId="0" borderId="0" xfId="0" applyFont="1" applyFill="1" applyBorder="1" applyAlignment="1">
      <alignment horizontal="center"/>
    </xf>
    <xf numFmtId="0" fontId="28" fillId="0" borderId="0" xfId="0" applyFont="1" applyFill="1" applyBorder="1" applyAlignment="1"/>
    <xf numFmtId="37" fontId="1" fillId="0" borderId="0" xfId="0" applyNumberFormat="1" applyFont="1" applyAlignment="1">
      <alignment horizontal="left"/>
    </xf>
    <xf numFmtId="37" fontId="0" fillId="5" borderId="16" xfId="0" applyNumberFormat="1" applyFill="1" applyBorder="1"/>
    <xf numFmtId="37" fontId="19" fillId="0" borderId="0" xfId="0" applyNumberFormat="1" applyFont="1" applyAlignment="1" applyProtection="1"/>
    <xf numFmtId="37" fontId="0" fillId="0" borderId="16" xfId="0" applyNumberFormat="1" applyBorder="1" applyProtection="1"/>
    <xf numFmtId="37" fontId="1" fillId="0" borderId="0" xfId="0" applyNumberFormat="1" applyFont="1" applyAlignment="1"/>
    <xf numFmtId="37" fontId="0" fillId="0" borderId="18" xfId="0" applyNumberFormat="1" applyBorder="1"/>
    <xf numFmtId="37" fontId="0" fillId="0" borderId="16" xfId="0" applyNumberFormat="1" applyFill="1" applyBorder="1"/>
    <xf numFmtId="0" fontId="0" fillId="0" borderId="16" xfId="0" applyNumberFormat="1" applyFill="1" applyBorder="1" applyAlignment="1">
      <alignment horizontal="left"/>
    </xf>
    <xf numFmtId="0" fontId="0" fillId="0" borderId="0" xfId="0" applyFont="1"/>
    <xf numFmtId="0" fontId="13" fillId="0" borderId="0" xfId="0" applyFont="1" applyBorder="1" applyAlignment="1">
      <alignment horizontal="center" wrapText="1"/>
    </xf>
    <xf numFmtId="43" fontId="13" fillId="0" borderId="18" xfId="0" applyNumberFormat="1" applyFont="1" applyBorder="1"/>
    <xf numFmtId="43" fontId="13" fillId="6" borderId="18" xfId="0" applyNumberFormat="1" applyFont="1" applyFill="1" applyBorder="1"/>
    <xf numFmtId="0" fontId="0" fillId="0" borderId="0" xfId="0" applyFont="1" applyBorder="1" applyAlignment="1">
      <alignment horizontal="right"/>
    </xf>
    <xf numFmtId="37" fontId="26" fillId="0" borderId="0" xfId="0" applyNumberFormat="1" applyFont="1"/>
    <xf numFmtId="43" fontId="0" fillId="0" borderId="0" xfId="2" applyFont="1" applyFill="1" applyBorder="1"/>
    <xf numFmtId="0" fontId="13" fillId="0" borderId="0" xfId="0" applyFont="1" applyFill="1" applyBorder="1" applyAlignment="1"/>
    <xf numFmtId="0" fontId="13" fillId="0" borderId="0" xfId="0" applyFont="1" applyFill="1" applyBorder="1" applyAlignment="1">
      <alignment horizontal="center" wrapText="1"/>
    </xf>
    <xf numFmtId="165" fontId="13" fillId="0" borderId="0" xfId="2" applyNumberFormat="1" applyFont="1" applyFill="1" applyBorder="1"/>
    <xf numFmtId="37" fontId="0" fillId="4" borderId="16" xfId="0" applyNumberFormat="1" applyFill="1" applyBorder="1" applyAlignment="1">
      <alignment horizontal="center"/>
    </xf>
    <xf numFmtId="37" fontId="6" fillId="0" borderId="0" xfId="0" applyNumberFormat="1" applyFont="1" applyBorder="1" applyAlignment="1" applyProtection="1">
      <alignment horizontal="right"/>
    </xf>
    <xf numFmtId="37" fontId="0" fillId="0" borderId="0" xfId="0" applyNumberFormat="1"/>
    <xf numFmtId="37" fontId="0" fillId="0" borderId="0" xfId="0" applyNumberFormat="1" applyProtection="1"/>
    <xf numFmtId="43" fontId="0" fillId="6" borderId="16" xfId="2" applyNumberFormat="1" applyFont="1" applyFill="1" applyBorder="1"/>
    <xf numFmtId="10" fontId="34" fillId="0" borderId="0" xfId="1" applyNumberFormat="1" applyFont="1" applyFill="1" applyProtection="1"/>
    <xf numFmtId="9" fontId="34" fillId="0" borderId="0" xfId="1" applyFont="1" applyFill="1" applyProtection="1"/>
    <xf numFmtId="10" fontId="0" fillId="0" borderId="0" xfId="0" applyNumberFormat="1" applyBorder="1"/>
    <xf numFmtId="37" fontId="13" fillId="0" borderId="7" xfId="0" applyNumberFormat="1" applyFont="1" applyFill="1" applyBorder="1"/>
    <xf numFmtId="37" fontId="13" fillId="0" borderId="22" xfId="0" applyNumberFormat="1" applyFont="1" applyBorder="1"/>
    <xf numFmtId="10" fontId="0" fillId="0" borderId="0" xfId="1" applyNumberFormat="1" applyFont="1" applyFill="1" applyBorder="1"/>
    <xf numFmtId="39" fontId="34" fillId="5" borderId="16" xfId="0" applyNumberFormat="1" applyFont="1" applyFill="1" applyBorder="1"/>
    <xf numFmtId="166" fontId="0" fillId="0" borderId="0" xfId="2" applyNumberFormat="1" applyFont="1" applyFill="1" applyBorder="1"/>
    <xf numFmtId="167" fontId="0" fillId="0" borderId="0" xfId="1" applyNumberFormat="1" applyFont="1" applyFill="1" applyBorder="1"/>
    <xf numFmtId="37" fontId="8" fillId="0" borderId="23" xfId="0" applyNumberFormat="1" applyFont="1" applyBorder="1" applyAlignment="1">
      <alignment horizontal="center"/>
    </xf>
    <xf numFmtId="37" fontId="8" fillId="0" borderId="24" xfId="0" applyNumberFormat="1" applyFont="1" applyBorder="1" applyAlignment="1">
      <alignment horizontal="center"/>
    </xf>
    <xf numFmtId="37" fontId="0" fillId="0" borderId="16" xfId="0" applyNumberFormat="1" applyBorder="1" applyAlignment="1">
      <alignment horizontal="center"/>
    </xf>
    <xf numFmtId="37" fontId="0" fillId="0" borderId="15" xfId="0" applyNumberFormat="1" applyBorder="1"/>
    <xf numFmtId="37" fontId="0" fillId="0" borderId="27" xfId="0" applyNumberFormat="1" applyBorder="1" applyAlignment="1">
      <alignment horizontal="center"/>
    </xf>
    <xf numFmtId="37" fontId="13" fillId="4" borderId="16" xfId="0" applyNumberFormat="1" applyFont="1" applyFill="1" applyBorder="1" applyAlignment="1">
      <alignment horizontal="center"/>
    </xf>
    <xf numFmtId="0" fontId="8" fillId="0" borderId="0" xfId="0" applyFont="1"/>
    <xf numFmtId="37" fontId="8" fillId="0" borderId="0" xfId="0" applyNumberFormat="1" applyFont="1"/>
    <xf numFmtId="0" fontId="8" fillId="0" borderId="0" xfId="0" applyFont="1" applyAlignment="1">
      <alignment horizontal="left"/>
    </xf>
    <xf numFmtId="37" fontId="8" fillId="0" borderId="0" xfId="0" applyNumberFormat="1" applyFont="1" applyAlignment="1">
      <alignment horizontal="left"/>
    </xf>
    <xf numFmtId="37" fontId="0" fillId="0" borderId="30" xfId="0" applyNumberFormat="1" applyBorder="1"/>
    <xf numFmtId="37" fontId="0" fillId="0" borderId="31" xfId="0" applyNumberFormat="1" applyBorder="1"/>
    <xf numFmtId="37" fontId="0" fillId="0" borderId="28" xfId="0" applyNumberFormat="1" applyBorder="1"/>
    <xf numFmtId="37" fontId="0" fillId="0" borderId="31" xfId="0" applyNumberFormat="1" applyFill="1" applyBorder="1" applyProtection="1">
      <protection locked="0"/>
    </xf>
    <xf numFmtId="37" fontId="0" fillId="0" borderId="31" xfId="0" applyNumberFormat="1" applyFill="1" applyBorder="1"/>
    <xf numFmtId="37" fontId="8" fillId="0" borderId="31" xfId="0" applyNumberFormat="1" applyFont="1" applyBorder="1" applyProtection="1"/>
    <xf numFmtId="37" fontId="8" fillId="0" borderId="33" xfId="0" applyNumberFormat="1" applyFont="1" applyBorder="1" applyAlignment="1">
      <alignment horizontal="center"/>
    </xf>
    <xf numFmtId="37" fontId="13" fillId="0" borderId="34" xfId="0" applyNumberFormat="1" applyFont="1" applyBorder="1" applyAlignment="1">
      <alignment horizontal="center"/>
    </xf>
    <xf numFmtId="37" fontId="13" fillId="4" borderId="34" xfId="0" applyNumberFormat="1" applyFont="1" applyFill="1" applyBorder="1" applyAlignment="1">
      <alignment horizontal="center"/>
    </xf>
    <xf numFmtId="37" fontId="13" fillId="4" borderId="34" xfId="0" applyNumberFormat="1" applyFont="1" applyFill="1" applyBorder="1" applyAlignment="1" applyProtection="1">
      <alignment horizontal="center"/>
      <protection locked="0"/>
    </xf>
    <xf numFmtId="37" fontId="13" fillId="2" borderId="16" xfId="0" applyNumberFormat="1" applyFont="1" applyFill="1" applyBorder="1"/>
    <xf numFmtId="37" fontId="13" fillId="2" borderId="16" xfId="0" applyNumberFormat="1" applyFont="1" applyFill="1" applyBorder="1" applyAlignment="1">
      <alignment horizontal="center"/>
    </xf>
    <xf numFmtId="0" fontId="13" fillId="2" borderId="16" xfId="0" applyFont="1" applyFill="1" applyBorder="1" applyAlignment="1">
      <alignment horizontal="center"/>
    </xf>
    <xf numFmtId="37" fontId="9" fillId="0" borderId="0" xfId="0" applyNumberFormat="1" applyFont="1" applyFill="1" applyProtection="1"/>
    <xf numFmtId="37" fontId="2" fillId="0" borderId="0" xfId="0" applyNumberFormat="1" applyFont="1" applyFill="1" applyProtection="1"/>
    <xf numFmtId="37" fontId="19" fillId="0" borderId="0" xfId="0" applyNumberFormat="1" applyFont="1" applyFill="1" applyAlignment="1" applyProtection="1"/>
    <xf numFmtId="37" fontId="8" fillId="0" borderId="16" xfId="0" applyNumberFormat="1" applyFont="1" applyBorder="1" applyAlignment="1">
      <alignment horizontal="center"/>
    </xf>
    <xf numFmtId="37" fontId="0" fillId="2" borderId="35" xfId="0" applyNumberFormat="1" applyFill="1" applyBorder="1"/>
    <xf numFmtId="37" fontId="0" fillId="0" borderId="35" xfId="0" applyNumberFormat="1" applyBorder="1"/>
    <xf numFmtId="37" fontId="0" fillId="0" borderId="36" xfId="0" quotePrefix="1" applyNumberFormat="1" applyBorder="1" applyAlignment="1">
      <alignment horizontal="center"/>
    </xf>
    <xf numFmtId="37" fontId="0" fillId="0" borderId="36" xfId="0" quotePrefix="1" applyNumberFormat="1" applyBorder="1" applyAlignment="1">
      <alignment horizontal="right"/>
    </xf>
    <xf numFmtId="37" fontId="0" fillId="0" borderId="37" xfId="0" applyNumberFormat="1" applyBorder="1" applyAlignment="1">
      <alignment horizontal="right"/>
    </xf>
    <xf numFmtId="1" fontId="0" fillId="0" borderId="0" xfId="0" applyNumberFormat="1" applyFill="1" applyBorder="1"/>
    <xf numFmtId="37" fontId="13" fillId="4" borderId="38" xfId="0" applyNumberFormat="1" applyFont="1" applyFill="1" applyBorder="1" applyAlignment="1">
      <alignment horizontal="center"/>
    </xf>
    <xf numFmtId="37" fontId="13" fillId="0" borderId="16" xfId="0" applyNumberFormat="1" applyFont="1" applyBorder="1"/>
    <xf numFmtId="1" fontId="13" fillId="0" borderId="0" xfId="0" applyNumberFormat="1" applyFont="1" applyFill="1" applyBorder="1" applyAlignment="1">
      <alignment horizontal="center"/>
    </xf>
    <xf numFmtId="1" fontId="0" fillId="0" borderId="0" xfId="0" applyNumberFormat="1" applyFill="1" applyBorder="1" applyAlignment="1">
      <alignment horizontal="center"/>
    </xf>
    <xf numFmtId="37" fontId="0" fillId="4" borderId="37" xfId="0" applyNumberFormat="1" applyFill="1" applyBorder="1" applyAlignment="1">
      <alignment horizontal="center"/>
    </xf>
    <xf numFmtId="1" fontId="0" fillId="4" borderId="37" xfId="0" applyNumberFormat="1" applyFill="1" applyBorder="1" applyAlignment="1">
      <alignment horizontal="center"/>
    </xf>
    <xf numFmtId="1" fontId="0" fillId="4" borderId="16" xfId="0" applyNumberFormat="1" applyFill="1" applyBorder="1" applyAlignment="1">
      <alignment horizontal="center"/>
    </xf>
    <xf numFmtId="1" fontId="11" fillId="0" borderId="0" xfId="0" applyNumberFormat="1" applyFont="1" applyFill="1" applyBorder="1" applyAlignment="1">
      <alignment horizontal="center"/>
    </xf>
    <xf numFmtId="37" fontId="8" fillId="3" borderId="35" xfId="0" applyNumberFormat="1" applyFont="1" applyFill="1" applyBorder="1" applyProtection="1"/>
    <xf numFmtId="165" fontId="8" fillId="3" borderId="35" xfId="2" applyNumberFormat="1" applyFont="1" applyFill="1" applyBorder="1" applyAlignment="1" applyProtection="1">
      <alignment horizontal="right"/>
    </xf>
    <xf numFmtId="37" fontId="13" fillId="0" borderId="39" xfId="0" applyNumberFormat="1" applyFont="1" applyBorder="1"/>
    <xf numFmtId="37" fontId="0" fillId="0" borderId="37" xfId="0" applyNumberFormat="1" applyFill="1" applyBorder="1"/>
    <xf numFmtId="37" fontId="0" fillId="0" borderId="40" xfId="0" applyNumberFormat="1" applyFill="1" applyBorder="1"/>
    <xf numFmtId="0" fontId="13" fillId="0" borderId="0" xfId="0" applyFont="1" applyBorder="1" applyAlignment="1">
      <alignment horizontal="center"/>
    </xf>
    <xf numFmtId="43" fontId="13" fillId="0" borderId="0" xfId="0" applyNumberFormat="1" applyFont="1" applyFill="1" applyBorder="1"/>
    <xf numFmtId="37" fontId="2" fillId="0" borderId="41" xfId="0" applyNumberFormat="1" applyFont="1" applyBorder="1" applyProtection="1"/>
    <xf numFmtId="165" fontId="8" fillId="0" borderId="43" xfId="2" applyNumberFormat="1" applyFont="1" applyFill="1" applyBorder="1" applyAlignment="1" applyProtection="1">
      <alignment horizontal="right"/>
    </xf>
    <xf numFmtId="165" fontId="8" fillId="3" borderId="43" xfId="2" applyNumberFormat="1" applyFont="1" applyFill="1" applyBorder="1" applyAlignment="1" applyProtection="1">
      <alignment horizontal="right"/>
    </xf>
    <xf numFmtId="165" fontId="10" fillId="0" borderId="42" xfId="2" applyNumberFormat="1" applyFont="1" applyFill="1" applyBorder="1" applyAlignment="1" applyProtection="1">
      <alignment horizontal="right"/>
    </xf>
    <xf numFmtId="165" fontId="10" fillId="0" borderId="44" xfId="2" applyNumberFormat="1" applyFont="1" applyFill="1" applyBorder="1" applyAlignment="1" applyProtection="1">
      <alignment horizontal="right"/>
    </xf>
    <xf numFmtId="165" fontId="10" fillId="0" borderId="45" xfId="2" applyNumberFormat="1" applyFont="1" applyFill="1" applyBorder="1" applyAlignment="1" applyProtection="1">
      <alignment horizontal="right"/>
    </xf>
    <xf numFmtId="37" fontId="0" fillId="0" borderId="41" xfId="0" applyNumberFormat="1" applyBorder="1"/>
    <xf numFmtId="37" fontId="0" fillId="0" borderId="41" xfId="0" applyNumberFormat="1" applyFill="1" applyBorder="1"/>
    <xf numFmtId="0" fontId="13" fillId="0" borderId="47" xfId="0" applyFont="1" applyBorder="1" applyAlignment="1">
      <alignment horizontal="right"/>
    </xf>
    <xf numFmtId="37" fontId="13" fillId="4" borderId="34" xfId="0" quotePrefix="1" applyNumberFormat="1" applyFont="1" applyFill="1" applyBorder="1" applyAlignment="1">
      <alignment horizontal="center"/>
    </xf>
    <xf numFmtId="37" fontId="34" fillId="0" borderId="0" xfId="0" applyNumberFormat="1" applyFont="1" applyFill="1" applyBorder="1" applyAlignment="1" applyProtection="1"/>
    <xf numFmtId="165" fontId="13" fillId="0" borderId="3" xfId="2" applyNumberFormat="1" applyFont="1" applyFill="1" applyBorder="1"/>
    <xf numFmtId="165" fontId="0" fillId="0" borderId="0" xfId="0" applyNumberFormat="1" applyFill="1" applyBorder="1"/>
    <xf numFmtId="0" fontId="20" fillId="0" borderId="3" xfId="0" applyFont="1" applyBorder="1" applyAlignment="1"/>
    <xf numFmtId="0" fontId="20" fillId="0" borderId="0" xfId="0" applyFont="1" applyBorder="1" applyAlignment="1"/>
    <xf numFmtId="165" fontId="34" fillId="0" borderId="0" xfId="0" applyNumberFormat="1" applyFont="1" applyFill="1" applyBorder="1"/>
    <xf numFmtId="0" fontId="20" fillId="0" borderId="3" xfId="0" applyFont="1" applyFill="1" applyBorder="1" applyAlignment="1"/>
    <xf numFmtId="0" fontId="20" fillId="0" borderId="0" xfId="0" applyFont="1" applyFill="1" applyBorder="1" applyAlignment="1"/>
    <xf numFmtId="37" fontId="0" fillId="0" borderId="48" xfId="0" applyNumberFormat="1" applyBorder="1"/>
    <xf numFmtId="37" fontId="0" fillId="2" borderId="48" xfId="0" applyNumberFormat="1" applyFill="1" applyBorder="1"/>
    <xf numFmtId="0" fontId="0" fillId="0" borderId="0" xfId="0" applyAlignment="1">
      <alignment wrapText="1"/>
    </xf>
    <xf numFmtId="165" fontId="8" fillId="0" borderId="35" xfId="2" applyNumberFormat="1" applyFont="1" applyFill="1" applyBorder="1" applyAlignment="1" applyProtection="1">
      <alignment horizontal="right"/>
    </xf>
    <xf numFmtId="37" fontId="0" fillId="5" borderId="43" xfId="0" applyNumberFormat="1" applyFill="1" applyBorder="1" applyProtection="1">
      <protection locked="0"/>
    </xf>
    <xf numFmtId="37" fontId="0" fillId="5" borderId="42" xfId="0" applyNumberFormat="1" applyFill="1" applyBorder="1" applyProtection="1">
      <protection locked="0"/>
    </xf>
    <xf numFmtId="37" fontId="0" fillId="5" borderId="45" xfId="0" applyNumberFormat="1" applyFill="1" applyBorder="1"/>
    <xf numFmtId="37" fontId="0" fillId="5" borderId="45" xfId="0" applyNumberFormat="1" applyFill="1" applyBorder="1" applyProtection="1">
      <protection locked="0"/>
    </xf>
    <xf numFmtId="37" fontId="0" fillId="0" borderId="29" xfId="0" applyNumberFormat="1" applyBorder="1"/>
    <xf numFmtId="37" fontId="0" fillId="3" borderId="43" xfId="0" applyNumberFormat="1" applyFill="1" applyBorder="1" applyProtection="1">
      <protection locked="0"/>
    </xf>
    <xf numFmtId="37" fontId="0" fillId="3" borderId="35" xfId="0" applyNumberFormat="1" applyFill="1" applyBorder="1"/>
    <xf numFmtId="37" fontId="0" fillId="3" borderId="48" xfId="0" applyNumberFormat="1" applyFill="1" applyBorder="1"/>
    <xf numFmtId="37" fontId="0" fillId="2" borderId="44" xfId="0" applyNumberFormat="1" applyFill="1" applyBorder="1"/>
    <xf numFmtId="37" fontId="0" fillId="5" borderId="44" xfId="0" applyNumberFormat="1" applyFill="1" applyBorder="1" applyProtection="1">
      <protection locked="0"/>
    </xf>
    <xf numFmtId="37" fontId="8" fillId="3" borderId="43" xfId="0" applyNumberFormat="1" applyFont="1" applyFill="1" applyBorder="1" applyProtection="1"/>
    <xf numFmtId="37" fontId="0" fillId="0" borderId="50" xfId="0" applyNumberFormat="1" applyBorder="1"/>
    <xf numFmtId="37" fontId="0" fillId="3" borderId="31" xfId="0" applyNumberFormat="1" applyFill="1" applyBorder="1"/>
    <xf numFmtId="37" fontId="5" fillId="0" borderId="46" xfId="0" applyNumberFormat="1" applyFont="1" applyBorder="1" applyProtection="1"/>
    <xf numFmtId="37" fontId="0" fillId="0" borderId="26" xfId="0" applyNumberFormat="1" applyBorder="1" applyAlignment="1">
      <alignment horizontal="center"/>
    </xf>
    <xf numFmtId="37" fontId="0" fillId="0" borderId="25" xfId="0" applyNumberFormat="1" applyFont="1" applyFill="1" applyBorder="1" applyAlignment="1">
      <alignment horizontal="center"/>
    </xf>
    <xf numFmtId="37" fontId="0" fillId="0" borderId="49" xfId="0" applyNumberFormat="1" applyFont="1" applyFill="1" applyBorder="1" applyAlignment="1">
      <alignment horizontal="center"/>
    </xf>
    <xf numFmtId="37" fontId="3" fillId="0" borderId="0" xfId="0" applyNumberFormat="1" applyFont="1" applyBorder="1" applyProtection="1"/>
    <xf numFmtId="37" fontId="3" fillId="0" borderId="31" xfId="0" applyNumberFormat="1" applyFont="1" applyBorder="1" applyProtection="1"/>
    <xf numFmtId="37" fontId="13" fillId="0" borderId="6" xfId="0" applyNumberFormat="1" applyFont="1" applyFill="1" applyBorder="1"/>
    <xf numFmtId="37" fontId="0" fillId="0" borderId="37" xfId="0" applyNumberFormat="1" applyBorder="1" applyAlignment="1">
      <alignment horizontal="center"/>
    </xf>
    <xf numFmtId="37" fontId="29" fillId="0" borderId="31" xfId="0" applyNumberFormat="1" applyFont="1" applyBorder="1" applyProtection="1"/>
    <xf numFmtId="37" fontId="0" fillId="0" borderId="51" xfId="0" applyNumberFormat="1" applyBorder="1"/>
    <xf numFmtId="37" fontId="0" fillId="0" borderId="52" xfId="0" applyNumberFormat="1" applyFill="1" applyBorder="1"/>
    <xf numFmtId="37" fontId="0" fillId="0" borderId="51" xfId="0" applyNumberFormat="1" applyFill="1" applyBorder="1" applyAlignment="1" applyProtection="1">
      <alignment horizontal="right" vertical="top"/>
    </xf>
    <xf numFmtId="37" fontId="8" fillId="0" borderId="51" xfId="0" applyNumberFormat="1" applyFont="1" applyFill="1" applyBorder="1" applyAlignment="1" applyProtection="1">
      <alignment horizontal="right" vertical="top"/>
    </xf>
    <xf numFmtId="165" fontId="8" fillId="0" borderId="52" xfId="2" applyNumberFormat="1" applyFont="1" applyFill="1" applyBorder="1" applyAlignment="1" applyProtection="1">
      <alignment horizontal="right"/>
    </xf>
    <xf numFmtId="43" fontId="34" fillId="0" borderId="0" xfId="0" applyNumberFormat="1" applyFont="1" applyFill="1"/>
    <xf numFmtId="0" fontId="0" fillId="0" borderId="0" xfId="0"/>
    <xf numFmtId="43" fontId="0" fillId="0" borderId="0" xfId="0" applyNumberFormat="1"/>
    <xf numFmtId="43" fontId="13" fillId="0" borderId="18" xfId="0" applyNumberFormat="1" applyFont="1" applyFill="1" applyBorder="1"/>
    <xf numFmtId="165" fontId="13" fillId="0" borderId="18" xfId="2" applyNumberFormat="1" applyFont="1" applyFill="1" applyBorder="1"/>
    <xf numFmtId="43" fontId="13" fillId="0" borderId="18" xfId="2" applyNumberFormat="1" applyFont="1" applyFill="1" applyBorder="1"/>
    <xf numFmtId="0" fontId="0" fillId="0" borderId="0" xfId="0" applyBorder="1" applyAlignment="1">
      <alignment horizontal="center"/>
    </xf>
    <xf numFmtId="37" fontId="34" fillId="0" borderId="0" xfId="0" applyNumberFormat="1" applyFont="1" applyBorder="1" applyAlignment="1" applyProtection="1">
      <alignment wrapText="1"/>
    </xf>
    <xf numFmtId="37" fontId="34" fillId="0" borderId="0" xfId="0" applyNumberFormat="1" applyFont="1" applyBorder="1" applyAlignment="1" applyProtection="1">
      <alignment horizontal="left" wrapText="1"/>
    </xf>
    <xf numFmtId="0" fontId="37" fillId="0" borderId="0" xfId="0" applyFont="1"/>
    <xf numFmtId="43" fontId="0" fillId="0" borderId="0" xfId="0" applyNumberFormat="1" applyFill="1"/>
    <xf numFmtId="0" fontId="13" fillId="0" borderId="0" xfId="0" applyFont="1" applyBorder="1" applyAlignment="1"/>
    <xf numFmtId="165" fontId="0" fillId="0" borderId="0" xfId="2" applyNumberFormat="1" applyFont="1" applyFill="1" applyBorder="1"/>
    <xf numFmtId="43" fontId="0" fillId="0" borderId="0" xfId="2" applyNumberFormat="1" applyFont="1" applyFill="1" applyBorder="1"/>
    <xf numFmtId="0" fontId="0" fillId="0" borderId="0" xfId="0" applyBorder="1"/>
    <xf numFmtId="0" fontId="13" fillId="0" borderId="0" xfId="0" applyFont="1"/>
    <xf numFmtId="37" fontId="3" fillId="0" borderId="51" xfId="0" applyNumberFormat="1" applyFont="1" applyBorder="1" applyProtection="1"/>
    <xf numFmtId="37" fontId="0" fillId="2" borderId="43" xfId="0" applyNumberFormat="1" applyFill="1" applyBorder="1" applyProtection="1">
      <protection locked="0"/>
    </xf>
    <xf numFmtId="0" fontId="0" fillId="0" borderId="0" xfId="0" applyProtection="1"/>
    <xf numFmtId="37" fontId="8" fillId="3" borderId="51" xfId="0" applyNumberFormat="1" applyFont="1" applyFill="1" applyBorder="1" applyAlignment="1" applyProtection="1">
      <alignment horizontal="right" vertical="top"/>
    </xf>
    <xf numFmtId="37" fontId="0" fillId="0" borderId="46" xfId="0" applyNumberFormat="1" applyBorder="1"/>
    <xf numFmtId="37" fontId="8" fillId="0" borderId="52" xfId="0" applyNumberFormat="1" applyFont="1" applyBorder="1" applyProtection="1"/>
    <xf numFmtId="37" fontId="0" fillId="0" borderId="51" xfId="0" applyNumberFormat="1" applyFill="1" applyBorder="1" applyAlignment="1">
      <alignment horizontal="left"/>
    </xf>
    <xf numFmtId="0" fontId="0" fillId="0" borderId="51" xfId="0" applyNumberFormat="1" applyFill="1" applyBorder="1" applyAlignment="1">
      <alignment horizontal="left"/>
    </xf>
    <xf numFmtId="37" fontId="0" fillId="0" borderId="51" xfId="0" applyNumberFormat="1" applyFill="1" applyBorder="1" applyAlignment="1">
      <alignment horizontal="left" vertical="top"/>
    </xf>
    <xf numFmtId="0" fontId="8" fillId="0" borderId="51" xfId="0" applyNumberFormat="1" applyFont="1" applyBorder="1" applyAlignment="1" applyProtection="1">
      <alignment horizontal="left"/>
    </xf>
    <xf numFmtId="37" fontId="13" fillId="0" borderId="51" xfId="0" applyNumberFormat="1" applyFont="1" applyBorder="1" applyAlignment="1" applyProtection="1">
      <alignment horizontal="left" vertical="top" wrapText="1"/>
    </xf>
    <xf numFmtId="37" fontId="31" fillId="0" borderId="51" xfId="0" applyNumberFormat="1" applyFont="1" applyBorder="1" applyAlignment="1" applyProtection="1">
      <alignment horizontal="left" wrapText="1"/>
    </xf>
    <xf numFmtId="37" fontId="31" fillId="0" borderId="51" xfId="0" applyNumberFormat="1" applyFont="1" applyBorder="1" applyAlignment="1" applyProtection="1">
      <alignment horizontal="justify"/>
    </xf>
    <xf numFmtId="37" fontId="32" fillId="0" borderId="51" xfId="0" applyNumberFormat="1" applyFont="1" applyBorder="1" applyAlignment="1" applyProtection="1">
      <alignment horizontal="center" wrapText="1"/>
    </xf>
    <xf numFmtId="37" fontId="8" fillId="3" borderId="51" xfId="0" applyNumberFormat="1" applyFont="1" applyFill="1" applyBorder="1" applyAlignment="1" applyProtection="1">
      <alignment horizontal="centerContinuous"/>
    </xf>
    <xf numFmtId="37" fontId="0" fillId="3" borderId="51" xfId="0" applyNumberFormat="1" applyFill="1" applyBorder="1" applyProtection="1"/>
    <xf numFmtId="37" fontId="5" fillId="0" borderId="51" xfId="0" applyNumberFormat="1" applyFont="1" applyBorder="1" applyProtection="1"/>
    <xf numFmtId="37" fontId="0" fillId="3" borderId="52" xfId="0" applyNumberFormat="1" applyFill="1" applyBorder="1"/>
    <xf numFmtId="37" fontId="0" fillId="3" borderId="51" xfId="0" applyNumberFormat="1" applyFill="1" applyBorder="1" applyAlignment="1" applyProtection="1">
      <alignment horizontal="right" vertical="top"/>
    </xf>
    <xf numFmtId="37" fontId="7" fillId="0" borderId="51" xfId="0" applyNumberFormat="1" applyFont="1" applyBorder="1" applyProtection="1"/>
    <xf numFmtId="37" fontId="0" fillId="3" borderId="51" xfId="0" applyNumberFormat="1" applyFill="1" applyBorder="1"/>
    <xf numFmtId="37" fontId="16" fillId="0" borderId="51" xfId="0" applyNumberFormat="1" applyFont="1" applyFill="1" applyBorder="1" applyAlignment="1" applyProtection="1">
      <alignment horizontal="right"/>
    </xf>
    <xf numFmtId="37" fontId="16" fillId="0" borderId="51" xfId="0" applyNumberFormat="1" applyFont="1" applyFill="1" applyBorder="1" applyAlignment="1" applyProtection="1">
      <alignment horizontal="right" vertical="top"/>
    </xf>
    <xf numFmtId="37" fontId="9" fillId="3" borderId="51" xfId="0" applyNumberFormat="1" applyFont="1" applyFill="1" applyBorder="1" applyAlignment="1" applyProtection="1">
      <alignment horizontal="right"/>
    </xf>
    <xf numFmtId="37" fontId="16" fillId="3" borderId="51" xfId="0" applyNumberFormat="1" applyFont="1" applyFill="1" applyBorder="1" applyAlignment="1" applyProtection="1">
      <alignment horizontal="right" vertical="top"/>
    </xf>
    <xf numFmtId="37" fontId="8" fillId="3" borderId="51" xfId="0" applyNumberFormat="1" applyFont="1" applyFill="1" applyBorder="1" applyAlignment="1" applyProtection="1">
      <alignment horizontal="right"/>
    </xf>
    <xf numFmtId="37" fontId="11" fillId="3" borderId="51" xfId="0" applyNumberFormat="1" applyFont="1" applyFill="1" applyBorder="1" applyAlignment="1" applyProtection="1">
      <alignment horizontal="right" vertical="top"/>
    </xf>
    <xf numFmtId="37" fontId="11" fillId="0" borderId="51" xfId="0" applyNumberFormat="1" applyFont="1" applyFill="1" applyBorder="1" applyAlignment="1" applyProtection="1">
      <alignment horizontal="right" vertical="top"/>
    </xf>
    <xf numFmtId="37" fontId="19" fillId="0" borderId="54" xfId="0" applyNumberFormat="1" applyFont="1" applyBorder="1" applyAlignment="1" applyProtection="1"/>
    <xf numFmtId="37" fontId="8" fillId="0" borderId="55" xfId="0" applyNumberFormat="1" applyFont="1" applyBorder="1" applyAlignment="1">
      <alignment horizontal="center"/>
    </xf>
    <xf numFmtId="37" fontId="0" fillId="0" borderId="51" xfId="0" applyNumberFormat="1" applyBorder="1" applyAlignment="1">
      <alignment horizontal="center"/>
    </xf>
    <xf numFmtId="37" fontId="8" fillId="0" borderId="48" xfId="0" applyNumberFormat="1" applyFont="1" applyBorder="1" applyAlignment="1">
      <alignment horizontal="center"/>
    </xf>
    <xf numFmtId="10" fontId="8" fillId="0" borderId="56" xfId="0" applyNumberFormat="1" applyFont="1" applyFill="1" applyBorder="1" applyProtection="1"/>
    <xf numFmtId="10" fontId="8" fillId="0" borderId="54" xfId="0" applyNumberFormat="1" applyFont="1" applyFill="1" applyBorder="1" applyProtection="1"/>
    <xf numFmtId="10" fontId="8" fillId="0" borderId="50" xfId="0" applyNumberFormat="1" applyFont="1" applyFill="1" applyBorder="1" applyProtection="1"/>
    <xf numFmtId="10" fontId="8" fillId="0" borderId="57" xfId="0" applyNumberFormat="1" applyFont="1" applyFill="1" applyBorder="1" applyProtection="1"/>
    <xf numFmtId="37" fontId="5" fillId="0" borderId="58" xfId="0" applyNumberFormat="1" applyFont="1" applyBorder="1" applyProtection="1"/>
    <xf numFmtId="37" fontId="8" fillId="3" borderId="57" xfId="0" applyNumberFormat="1" applyFont="1" applyFill="1" applyBorder="1" applyProtection="1"/>
    <xf numFmtId="37" fontId="3" fillId="0" borderId="57" xfId="0" applyNumberFormat="1" applyFont="1" applyBorder="1" applyProtection="1"/>
    <xf numFmtId="165" fontId="8" fillId="0" borderId="57" xfId="2" applyNumberFormat="1" applyFont="1" applyFill="1" applyBorder="1" applyAlignment="1" applyProtection="1">
      <alignment horizontal="right"/>
    </xf>
    <xf numFmtId="37" fontId="5" fillId="0" borderId="57" xfId="0" applyNumberFormat="1" applyFont="1" applyBorder="1" applyProtection="1"/>
    <xf numFmtId="165" fontId="8" fillId="3" borderId="57" xfId="2" applyNumberFormat="1" applyFont="1" applyFill="1" applyBorder="1" applyAlignment="1" applyProtection="1">
      <alignment horizontal="right"/>
    </xf>
    <xf numFmtId="165" fontId="8" fillId="3" borderId="52" xfId="2" applyNumberFormat="1" applyFont="1" applyFill="1" applyBorder="1" applyAlignment="1" applyProtection="1">
      <alignment horizontal="right"/>
    </xf>
    <xf numFmtId="37" fontId="7" fillId="0" borderId="57" xfId="0" applyNumberFormat="1" applyFont="1" applyBorder="1" applyProtection="1"/>
    <xf numFmtId="37" fontId="3" fillId="0" borderId="58" xfId="0" applyNumberFormat="1" applyFont="1" applyBorder="1" applyProtection="1"/>
    <xf numFmtId="37" fontId="6" fillId="0" borderId="58" xfId="0" applyNumberFormat="1" applyFont="1" applyBorder="1" applyProtection="1"/>
    <xf numFmtId="165" fontId="10" fillId="0" borderId="29" xfId="2" applyNumberFormat="1" applyFont="1" applyFill="1" applyBorder="1" applyAlignment="1" applyProtection="1">
      <alignment horizontal="right"/>
    </xf>
    <xf numFmtId="37" fontId="0" fillId="0" borderId="57" xfId="0" applyNumberFormat="1" applyBorder="1"/>
    <xf numFmtId="37" fontId="0" fillId="0" borderId="52" xfId="0" applyNumberFormat="1" applyBorder="1"/>
    <xf numFmtId="37" fontId="0" fillId="0" borderId="57" xfId="0" applyNumberFormat="1" applyFill="1" applyBorder="1" applyAlignment="1">
      <alignment horizontal="left"/>
    </xf>
    <xf numFmtId="0" fontId="0" fillId="0" borderId="57" xfId="0" applyNumberFormat="1" applyFill="1" applyBorder="1" applyAlignment="1">
      <alignment horizontal="left"/>
    </xf>
    <xf numFmtId="37" fontId="0" fillId="0" borderId="57" xfId="0" applyNumberFormat="1" applyFill="1" applyBorder="1" applyAlignment="1">
      <alignment horizontal="left" vertical="top"/>
    </xf>
    <xf numFmtId="0" fontId="8" fillId="0" borderId="57" xfId="0" applyNumberFormat="1" applyFont="1" applyBorder="1" applyAlignment="1" applyProtection="1">
      <alignment horizontal="left"/>
    </xf>
    <xf numFmtId="37" fontId="0" fillId="0" borderId="54" xfId="0" applyNumberFormat="1" applyBorder="1" applyAlignment="1">
      <alignment horizontal="center"/>
    </xf>
    <xf numFmtId="37" fontId="0" fillId="2" borderId="43" xfId="0" applyNumberFormat="1" applyFill="1" applyBorder="1"/>
    <xf numFmtId="37" fontId="0" fillId="2" borderId="57" xfId="0" applyNumberFormat="1" applyFill="1" applyBorder="1"/>
    <xf numFmtId="37" fontId="0" fillId="5" borderId="57" xfId="0" applyNumberFormat="1" applyFill="1" applyBorder="1" applyProtection="1">
      <protection locked="0"/>
    </xf>
    <xf numFmtId="37" fontId="0" fillId="2" borderId="57" xfId="0" applyNumberFormat="1" applyFill="1" applyBorder="1" applyProtection="1">
      <protection locked="0"/>
    </xf>
    <xf numFmtId="37" fontId="0" fillId="3" borderId="57" xfId="0" applyNumberFormat="1" applyFill="1" applyBorder="1"/>
    <xf numFmtId="37" fontId="0" fillId="3" borderId="57" xfId="0" applyNumberFormat="1" applyFill="1" applyBorder="1" applyProtection="1">
      <protection locked="0"/>
    </xf>
    <xf numFmtId="37" fontId="13" fillId="0" borderId="52" xfId="0" applyNumberFormat="1" applyFont="1" applyFill="1" applyBorder="1"/>
    <xf numFmtId="37" fontId="0" fillId="0" borderId="59" xfId="0" applyNumberFormat="1" applyFill="1" applyBorder="1"/>
    <xf numFmtId="37" fontId="13" fillId="0" borderId="60" xfId="0" applyNumberFormat="1" applyFont="1" applyFill="1" applyBorder="1"/>
    <xf numFmtId="37" fontId="0" fillId="5" borderId="57" xfId="0" applyNumberFormat="1" applyFill="1" applyBorder="1"/>
    <xf numFmtId="37" fontId="0" fillId="3" borderId="52" xfId="0" applyNumberFormat="1" applyFill="1" applyBorder="1" applyProtection="1">
      <protection locked="0"/>
    </xf>
    <xf numFmtId="37" fontId="13" fillId="0" borderId="52" xfId="0" applyNumberFormat="1" applyFont="1" applyBorder="1"/>
    <xf numFmtId="37" fontId="0" fillId="0" borderId="59" xfId="0" quotePrefix="1" applyNumberFormat="1" applyBorder="1" applyAlignment="1">
      <alignment horizontal="center"/>
    </xf>
    <xf numFmtId="37" fontId="26" fillId="0" borderId="32" xfId="0" applyNumberFormat="1" applyFont="1" applyFill="1" applyBorder="1" applyAlignment="1">
      <alignment horizontal="left"/>
    </xf>
    <xf numFmtId="37" fontId="33" fillId="0" borderId="32" xfId="0" applyNumberFormat="1" applyFont="1" applyFill="1" applyBorder="1" applyAlignment="1">
      <alignment horizontal="left"/>
    </xf>
    <xf numFmtId="37" fontId="28" fillId="0" borderId="32" xfId="0" applyNumberFormat="1" applyFont="1" applyFill="1" applyBorder="1" applyAlignment="1">
      <alignment horizontal="left"/>
    </xf>
    <xf numFmtId="0" fontId="28" fillId="0" borderId="32" xfId="0" applyNumberFormat="1" applyFont="1" applyFill="1" applyBorder="1" applyAlignment="1">
      <alignment horizontal="left"/>
    </xf>
    <xf numFmtId="0" fontId="0" fillId="0" borderId="57" xfId="0" applyBorder="1"/>
    <xf numFmtId="0" fontId="13" fillId="0" borderId="57" xfId="0" applyFont="1" applyBorder="1" applyAlignment="1">
      <alignment horizontal="center" vertical="top"/>
    </xf>
    <xf numFmtId="0" fontId="13" fillId="0" borderId="58" xfId="0" applyFont="1" applyBorder="1" applyAlignment="1">
      <alignment horizontal="center" vertical="top" wrapText="1"/>
    </xf>
    <xf numFmtId="0" fontId="13" fillId="0" borderId="57" xfId="0" applyFont="1" applyFill="1" applyBorder="1" applyAlignment="1">
      <alignment horizontal="center"/>
    </xf>
    <xf numFmtId="0" fontId="0" fillId="0" borderId="58" xfId="0" applyBorder="1" applyAlignment="1">
      <alignment horizontal="center"/>
    </xf>
    <xf numFmtId="0" fontId="0" fillId="0" borderId="58" xfId="0" applyBorder="1"/>
    <xf numFmtId="37" fontId="0" fillId="0" borderId="57" xfId="0" applyNumberFormat="1" applyFill="1" applyBorder="1"/>
    <xf numFmtId="37" fontId="0" fillId="0" borderId="58" xfId="0" applyNumberFormat="1" applyBorder="1"/>
    <xf numFmtId="10" fontId="0" fillId="0" borderId="57" xfId="0" applyNumberFormat="1" applyBorder="1"/>
    <xf numFmtId="10" fontId="0" fillId="0" borderId="58" xfId="0" applyNumberFormat="1" applyBorder="1"/>
    <xf numFmtId="10" fontId="0" fillId="0" borderId="57" xfId="1" applyNumberFormat="1" applyFont="1" applyFill="1" applyBorder="1"/>
    <xf numFmtId="37" fontId="13" fillId="4" borderId="57" xfId="0" applyNumberFormat="1" applyFont="1" applyFill="1" applyBorder="1"/>
    <xf numFmtId="37" fontId="13" fillId="0" borderId="57" xfId="0" applyNumberFormat="1" applyFont="1" applyBorder="1" applyAlignment="1">
      <alignment horizontal="center"/>
    </xf>
    <xf numFmtId="37" fontId="0" fillId="0" borderId="54" xfId="0" applyNumberFormat="1" applyBorder="1"/>
    <xf numFmtId="0" fontId="11" fillId="0" borderId="54" xfId="0" applyFont="1" applyBorder="1" applyAlignment="1">
      <alignment horizontal="center"/>
    </xf>
    <xf numFmtId="37" fontId="13" fillId="0" borderId="54" xfId="0" applyNumberFormat="1" applyFont="1" applyBorder="1" applyAlignment="1">
      <alignment horizontal="center"/>
    </xf>
    <xf numFmtId="37" fontId="13" fillId="4" borderId="57" xfId="0" applyNumberFormat="1" applyFont="1" applyFill="1" applyBorder="1" applyAlignment="1">
      <alignment horizontal="center"/>
    </xf>
    <xf numFmtId="0" fontId="13" fillId="0" borderId="57" xfId="0" applyFont="1" applyBorder="1" applyAlignment="1">
      <alignment horizontal="right"/>
    </xf>
    <xf numFmtId="37" fontId="0" fillId="0" borderId="57" xfId="0" applyNumberFormat="1" applyFill="1" applyBorder="1" applyProtection="1">
      <protection locked="0"/>
    </xf>
    <xf numFmtId="37" fontId="15" fillId="4" borderId="57" xfId="0" applyNumberFormat="1" applyFont="1" applyFill="1" applyBorder="1" applyProtection="1">
      <protection locked="0"/>
    </xf>
    <xf numFmtId="37" fontId="0" fillId="0" borderId="57" xfId="0" applyNumberFormat="1" applyFill="1" applyBorder="1" applyAlignment="1" applyProtection="1">
      <alignment wrapText="1"/>
      <protection locked="0"/>
    </xf>
    <xf numFmtId="37" fontId="13" fillId="0" borderId="58" xfId="0" applyNumberFormat="1" applyFont="1" applyBorder="1" applyAlignment="1">
      <alignment horizontal="right"/>
    </xf>
    <xf numFmtId="37" fontId="13" fillId="4" borderId="58" xfId="0" applyNumberFormat="1" applyFont="1" applyFill="1" applyBorder="1" applyProtection="1">
      <protection locked="0"/>
    </xf>
    <xf numFmtId="37" fontId="13" fillId="0" borderId="57" xfId="0" applyNumberFormat="1" applyFont="1" applyFill="1" applyBorder="1" applyProtection="1">
      <protection locked="0"/>
    </xf>
    <xf numFmtId="37" fontId="24" fillId="4" borderId="57" xfId="0" applyNumberFormat="1" applyFont="1" applyFill="1" applyBorder="1" applyProtection="1">
      <protection locked="0"/>
    </xf>
    <xf numFmtId="37" fontId="13" fillId="0" borderId="57" xfId="0" applyNumberFormat="1" applyFont="1" applyBorder="1"/>
    <xf numFmtId="37" fontId="13" fillId="4" borderId="58" xfId="0" quotePrefix="1" applyNumberFormat="1" applyFont="1" applyFill="1" applyBorder="1" applyAlignment="1">
      <alignment horizontal="center"/>
    </xf>
    <xf numFmtId="37" fontId="13" fillId="4" borderId="57" xfId="0" quotePrefix="1" applyNumberFormat="1" applyFont="1" applyFill="1" applyBorder="1" applyAlignment="1">
      <alignment horizontal="center"/>
    </xf>
    <xf numFmtId="37" fontId="13" fillId="4" borderId="58" xfId="0" applyNumberFormat="1" applyFont="1" applyFill="1" applyBorder="1" applyAlignment="1">
      <alignment horizontal="center"/>
    </xf>
    <xf numFmtId="37" fontId="13" fillId="4" borderId="31" xfId="0" applyNumberFormat="1" applyFont="1" applyFill="1" applyBorder="1" applyAlignment="1">
      <alignment horizontal="center"/>
    </xf>
    <xf numFmtId="0" fontId="13" fillId="4" borderId="57" xfId="0" quotePrefix="1" applyFont="1" applyFill="1" applyBorder="1" applyAlignment="1">
      <alignment horizontal="center"/>
    </xf>
    <xf numFmtId="37" fontId="13" fillId="4" borderId="58" xfId="0" applyNumberFormat="1" applyFont="1" applyFill="1" applyBorder="1"/>
    <xf numFmtId="37" fontId="0" fillId="4" borderId="57" xfId="0" applyNumberFormat="1" applyFill="1" applyBorder="1" applyAlignment="1">
      <alignment horizontal="center" wrapText="1"/>
    </xf>
    <xf numFmtId="37" fontId="0" fillId="4" borderId="57" xfId="0" applyNumberFormat="1" applyFill="1" applyBorder="1" applyAlignment="1">
      <alignment horizontal="center"/>
    </xf>
    <xf numFmtId="37" fontId="0" fillId="4" borderId="54" xfId="0" applyNumberFormat="1" applyFill="1" applyBorder="1" applyAlignment="1">
      <alignment horizontal="center"/>
    </xf>
    <xf numFmtId="1" fontId="0" fillId="4" borderId="54" xfId="0" applyNumberFormat="1" applyFill="1" applyBorder="1" applyAlignment="1">
      <alignment horizontal="center"/>
    </xf>
    <xf numFmtId="37" fontId="34" fillId="0" borderId="57" xfId="0" applyNumberFormat="1" applyFont="1" applyFill="1" applyBorder="1"/>
    <xf numFmtId="37" fontId="34" fillId="5" borderId="57" xfId="0" applyNumberFormat="1" applyFont="1" applyFill="1" applyBorder="1"/>
    <xf numFmtId="1" fontId="0" fillId="0" borderId="57" xfId="0" applyNumberFormat="1" applyFill="1" applyBorder="1" applyAlignment="1">
      <alignment horizontal="center"/>
    </xf>
    <xf numFmtId="39" fontId="0" fillId="5" borderId="57" xfId="0" applyNumberFormat="1" applyFill="1" applyBorder="1"/>
    <xf numFmtId="39" fontId="0" fillId="0" borderId="57" xfId="0" applyNumberFormat="1" applyBorder="1"/>
    <xf numFmtId="39" fontId="34" fillId="0" borderId="57" xfId="0" applyNumberFormat="1" applyFont="1" applyFill="1" applyBorder="1"/>
    <xf numFmtId="1" fontId="0" fillId="0" borderId="57" xfId="2" applyNumberFormat="1" applyFont="1" applyFill="1" applyBorder="1"/>
    <xf numFmtId="9" fontId="0" fillId="0" borderId="52" xfId="1" applyFont="1" applyFill="1" applyBorder="1" applyAlignment="1">
      <alignment horizontal="right"/>
    </xf>
    <xf numFmtId="10" fontId="0" fillId="0" borderId="57" xfId="0" applyNumberFormat="1" applyFill="1" applyBorder="1"/>
    <xf numFmtId="9" fontId="0" fillId="0" borderId="57" xfId="1" applyFont="1" applyFill="1" applyBorder="1"/>
    <xf numFmtId="3" fontId="13" fillId="0" borderId="57" xfId="0" applyNumberFormat="1" applyFont="1" applyBorder="1"/>
    <xf numFmtId="3" fontId="13" fillId="0" borderId="57" xfId="0" applyNumberFormat="1" applyFont="1" applyFill="1" applyBorder="1" applyAlignment="1">
      <alignment horizontal="center"/>
    </xf>
    <xf numFmtId="3" fontId="0" fillId="5" borderId="57" xfId="3" applyNumberFormat="1" applyFont="1" applyFill="1" applyBorder="1"/>
    <xf numFmtId="3" fontId="0" fillId="0" borderId="52" xfId="3" applyNumberFormat="1" applyFont="1" applyFill="1" applyBorder="1"/>
    <xf numFmtId="0" fontId="13" fillId="4" borderId="47" xfId="0" quotePrefix="1" applyFont="1" applyFill="1" applyBorder="1" applyAlignment="1">
      <alignment horizontal="center"/>
    </xf>
    <xf numFmtId="0" fontId="11" fillId="4" borderId="57" xfId="0" applyFont="1" applyFill="1" applyBorder="1" applyAlignment="1">
      <alignment horizontal="center"/>
    </xf>
    <xf numFmtId="0" fontId="13" fillId="0" borderId="47" xfId="0" quotePrefix="1" applyFont="1" applyFill="1" applyBorder="1" applyAlignment="1">
      <alignment horizontal="right"/>
    </xf>
    <xf numFmtId="37" fontId="0" fillId="0" borderId="57" xfId="0" applyNumberFormat="1" applyFont="1" applyFill="1" applyBorder="1"/>
    <xf numFmtId="10" fontId="25" fillId="0" borderId="57" xfId="1" applyNumberFormat="1" applyFont="1" applyFill="1" applyBorder="1" applyAlignment="1">
      <alignment horizontal="right"/>
    </xf>
    <xf numFmtId="10" fontId="8" fillId="0" borderId="57" xfId="1" applyNumberFormat="1" applyFont="1" applyFill="1" applyBorder="1" applyAlignment="1">
      <alignment horizontal="right"/>
    </xf>
    <xf numFmtId="43" fontId="25" fillId="0" borderId="57" xfId="2" applyFont="1" applyFill="1" applyBorder="1" applyAlignment="1"/>
    <xf numFmtId="37" fontId="0" fillId="0" borderId="57" xfId="0" applyNumberFormat="1" applyFont="1" applyFill="1" applyBorder="1" applyAlignment="1"/>
    <xf numFmtId="37" fontId="13" fillId="4" borderId="57" xfId="0" applyNumberFormat="1" applyFont="1" applyFill="1" applyBorder="1" applyAlignment="1">
      <alignment wrapText="1"/>
    </xf>
    <xf numFmtId="37" fontId="0" fillId="0" borderId="57" xfId="0" applyNumberFormat="1" applyFill="1" applyBorder="1" applyAlignment="1">
      <alignment wrapText="1"/>
    </xf>
    <xf numFmtId="0" fontId="13" fillId="4" borderId="47" xfId="0" applyFont="1" applyFill="1" applyBorder="1" applyAlignment="1">
      <alignment horizontal="right"/>
    </xf>
    <xf numFmtId="0" fontId="13" fillId="4" borderId="47" xfId="0" quotePrefix="1" applyFont="1" applyFill="1" applyBorder="1" applyAlignment="1">
      <alignment horizontal="center" wrapText="1"/>
    </xf>
    <xf numFmtId="0" fontId="13" fillId="2" borderId="47" xfId="0" quotePrefix="1" applyFont="1" applyFill="1" applyBorder="1" applyAlignment="1">
      <alignment horizontal="center"/>
    </xf>
    <xf numFmtId="43" fontId="0" fillId="0" borderId="57" xfId="2" applyFont="1" applyBorder="1"/>
    <xf numFmtId="0" fontId="0" fillId="0" borderId="57" xfId="0" applyBorder="1" applyAlignment="1"/>
    <xf numFmtId="37" fontId="13" fillId="2" borderId="57" xfId="0" applyNumberFormat="1" applyFont="1" applyFill="1" applyBorder="1"/>
    <xf numFmtId="37" fontId="13" fillId="2" borderId="57" xfId="0" applyNumberFormat="1" applyFont="1" applyFill="1" applyBorder="1" applyAlignment="1">
      <alignment horizontal="center"/>
    </xf>
    <xf numFmtId="0" fontId="11" fillId="2" borderId="57" xfId="0" applyFont="1" applyFill="1" applyBorder="1" applyAlignment="1">
      <alignment horizontal="center"/>
    </xf>
    <xf numFmtId="43" fontId="0" fillId="0" borderId="57" xfId="2" applyFont="1" applyFill="1" applyBorder="1"/>
    <xf numFmtId="37" fontId="17" fillId="2" borderId="57" xfId="0" applyNumberFormat="1" applyFont="1" applyFill="1" applyBorder="1"/>
    <xf numFmtId="37" fontId="17" fillId="2" borderId="57" xfId="0" applyNumberFormat="1" applyFont="1" applyFill="1" applyBorder="1" applyAlignment="1">
      <alignment horizontal="center" vertical="top" wrapText="1"/>
    </xf>
    <xf numFmtId="37" fontId="17" fillId="7" borderId="57" xfId="0" applyNumberFormat="1" applyFont="1" applyFill="1" applyBorder="1" applyAlignment="1">
      <alignment horizontal="center" vertical="top" wrapText="1"/>
    </xf>
    <xf numFmtId="37" fontId="12" fillId="5" borderId="57" xfId="0" applyNumberFormat="1" applyFont="1" applyFill="1" applyBorder="1"/>
    <xf numFmtId="37" fontId="12" fillId="0" borderId="57" xfId="0" applyNumberFormat="1" applyFont="1" applyFill="1" applyBorder="1"/>
    <xf numFmtId="37" fontId="9" fillId="0" borderId="57" xfId="0" applyNumberFormat="1" applyFont="1" applyFill="1" applyBorder="1"/>
    <xf numFmtId="165" fontId="12" fillId="0" borderId="57" xfId="2" applyNumberFormat="1" applyFont="1" applyFill="1" applyBorder="1"/>
    <xf numFmtId="0" fontId="13" fillId="2" borderId="57" xfId="0" quotePrefix="1" applyFont="1" applyFill="1" applyBorder="1" applyAlignment="1">
      <alignment horizontal="center"/>
    </xf>
    <xf numFmtId="37" fontId="0" fillId="4" borderId="52" xfId="0" applyNumberFormat="1" applyFill="1" applyBorder="1" applyAlignment="1">
      <alignment horizontal="center" vertical="center" wrapText="1"/>
    </xf>
    <xf numFmtId="37" fontId="0" fillId="4" borderId="52" xfId="0" applyNumberFormat="1" applyFill="1" applyBorder="1" applyAlignment="1">
      <alignment horizontal="center" wrapText="1"/>
    </xf>
    <xf numFmtId="43" fontId="0" fillId="0" borderId="57" xfId="0" applyNumberFormat="1" applyFill="1" applyBorder="1"/>
    <xf numFmtId="43" fontId="0" fillId="5" borderId="57" xfId="0" applyNumberFormat="1" applyFill="1" applyBorder="1"/>
    <xf numFmtId="0" fontId="13" fillId="2" borderId="57" xfId="0" quotePrefix="1" applyFont="1" applyFill="1" applyBorder="1" applyAlignment="1">
      <alignment horizontal="center" wrapText="1"/>
    </xf>
    <xf numFmtId="43" fontId="0" fillId="6" borderId="57" xfId="2" applyNumberFormat="1" applyFont="1" applyFill="1" applyBorder="1"/>
    <xf numFmtId="43" fontId="0" fillId="6" borderId="57" xfId="0" applyNumberFormat="1" applyFill="1" applyBorder="1"/>
    <xf numFmtId="43" fontId="0" fillId="6" borderId="58" xfId="0" applyNumberFormat="1" applyFill="1" applyBorder="1"/>
    <xf numFmtId="0" fontId="13" fillId="0" borderId="32" xfId="0" applyFont="1" applyBorder="1" applyAlignment="1">
      <alignment horizontal="center" wrapText="1"/>
    </xf>
    <xf numFmtId="165" fontId="0" fillId="0" borderId="32" xfId="2" applyNumberFormat="1" applyFont="1" applyFill="1" applyBorder="1"/>
    <xf numFmtId="0" fontId="13" fillId="0" borderId="32" xfId="0" applyFont="1" applyFill="1" applyBorder="1" applyAlignment="1">
      <alignment horizontal="center" wrapText="1"/>
    </xf>
    <xf numFmtId="37" fontId="34" fillId="0" borderId="32" xfId="0" applyNumberFormat="1" applyFont="1" applyFill="1" applyBorder="1" applyAlignment="1" applyProtection="1"/>
    <xf numFmtId="165" fontId="0" fillId="0" borderId="32" xfId="0" applyNumberFormat="1" applyFill="1" applyBorder="1"/>
    <xf numFmtId="165" fontId="34" fillId="0" borderId="32" xfId="0" applyNumberFormat="1" applyFont="1" applyFill="1" applyBorder="1"/>
    <xf numFmtId="0" fontId="8" fillId="0" borderId="61" xfId="0" applyNumberFormat="1" applyFont="1" applyBorder="1" applyAlignment="1" applyProtection="1">
      <alignment horizontal="left"/>
    </xf>
    <xf numFmtId="37" fontId="34" fillId="0" borderId="62" xfId="0" applyNumberFormat="1" applyFont="1" applyBorder="1" applyAlignment="1" applyProtection="1"/>
    <xf numFmtId="37" fontId="35" fillId="0" borderId="61" xfId="0" applyNumberFormat="1" applyFont="1" applyBorder="1" applyAlignment="1" applyProtection="1"/>
    <xf numFmtId="37" fontId="15" fillId="0" borderId="62" xfId="0" applyNumberFormat="1" applyFont="1" applyBorder="1" applyAlignment="1" applyProtection="1"/>
    <xf numFmtId="37" fontId="34" fillId="0" borderId="62" xfId="0" applyNumberFormat="1" applyFont="1" applyFill="1" applyBorder="1" applyProtection="1"/>
    <xf numFmtId="37" fontId="35" fillId="0" borderId="61" xfId="0" applyNumberFormat="1" applyFont="1" applyBorder="1" applyProtection="1"/>
    <xf numFmtId="37" fontId="34" fillId="0" borderId="62" xfId="0" applyNumberFormat="1" applyFont="1" applyBorder="1" applyProtection="1"/>
    <xf numFmtId="0" fontId="0" fillId="0" borderId="62" xfId="0" applyFont="1" applyBorder="1" applyAlignment="1" applyProtection="1"/>
    <xf numFmtId="37" fontId="15" fillId="0" borderId="62" xfId="0" applyNumberFormat="1" applyFont="1" applyBorder="1" applyProtection="1"/>
    <xf numFmtId="0" fontId="0" fillId="0" borderId="62" xfId="0" applyFont="1" applyBorder="1" applyProtection="1"/>
    <xf numFmtId="37" fontId="36" fillId="0" borderId="62" xfId="0" applyNumberFormat="1" applyFont="1" applyBorder="1" applyProtection="1"/>
    <xf numFmtId="37" fontId="34" fillId="0" borderId="61" xfId="0" applyNumberFormat="1" applyFont="1" applyBorder="1" applyAlignment="1" applyProtection="1">
      <alignment wrapText="1"/>
    </xf>
    <xf numFmtId="37" fontId="34" fillId="0" borderId="61" xfId="0" applyNumberFormat="1" applyFont="1" applyBorder="1" applyAlignment="1" applyProtection="1"/>
    <xf numFmtId="37" fontId="34" fillId="2" borderId="61" xfId="0" applyNumberFormat="1" applyFont="1" applyFill="1" applyBorder="1" applyAlignment="1" applyProtection="1"/>
    <xf numFmtId="37" fontId="35" fillId="2" borderId="61" xfId="0" applyNumberFormat="1" applyFont="1" applyFill="1" applyBorder="1" applyAlignment="1" applyProtection="1"/>
    <xf numFmtId="37" fontId="34" fillId="0" borderId="61" xfId="0" applyNumberFormat="1" applyFont="1" applyFill="1" applyBorder="1" applyProtection="1"/>
    <xf numFmtId="37" fontId="34" fillId="2" borderId="61" xfId="0" applyNumberFormat="1" applyFont="1" applyFill="1" applyBorder="1" applyAlignment="1" applyProtection="1">
      <alignment horizontal="center"/>
    </xf>
    <xf numFmtId="37" fontId="34" fillId="0" borderId="61" xfId="0" applyNumberFormat="1" applyFont="1" applyBorder="1" applyProtection="1"/>
    <xf numFmtId="37" fontId="34" fillId="0" borderId="61" xfId="0" applyNumberFormat="1" applyFont="1" applyFill="1" applyBorder="1" applyAlignment="1" applyProtection="1">
      <alignment horizontal="center"/>
    </xf>
    <xf numFmtId="0" fontId="0" fillId="0" borderId="62" xfId="0" applyFont="1" applyFill="1" applyBorder="1" applyProtection="1"/>
    <xf numFmtId="37" fontId="34" fillId="0" borderId="61" xfId="0" applyNumberFormat="1" applyFont="1" applyBorder="1" applyAlignment="1" applyProtection="1">
      <alignment horizontal="left"/>
    </xf>
    <xf numFmtId="37" fontId="34" fillId="0" borderId="62" xfId="0" applyNumberFormat="1" applyFont="1" applyBorder="1" applyAlignment="1" applyProtection="1">
      <alignment horizontal="left" wrapText="1"/>
    </xf>
    <xf numFmtId="37" fontId="0" fillId="0" borderId="61" xfId="0" applyNumberFormat="1" applyBorder="1"/>
    <xf numFmtId="37" fontId="0" fillId="0" borderId="61" xfId="0" applyNumberFormat="1" applyFill="1" applyBorder="1" applyAlignment="1">
      <alignment horizontal="left"/>
    </xf>
    <xf numFmtId="0" fontId="0" fillId="0" borderId="61" xfId="0" applyNumberFormat="1" applyFill="1" applyBorder="1" applyAlignment="1">
      <alignment horizontal="left"/>
    </xf>
    <xf numFmtId="37" fontId="0" fillId="0" borderId="61" xfId="0" applyNumberFormat="1" applyFill="1" applyBorder="1" applyAlignment="1">
      <alignment horizontal="left" vertical="top"/>
    </xf>
    <xf numFmtId="0" fontId="13" fillId="0" borderId="61" xfId="0" applyFont="1" applyBorder="1" applyAlignment="1">
      <alignment horizontal="center"/>
    </xf>
    <xf numFmtId="0" fontId="13" fillId="0" borderId="61" xfId="0" applyFont="1" applyBorder="1" applyAlignment="1">
      <alignment horizontal="center" wrapText="1"/>
    </xf>
    <xf numFmtId="165" fontId="0" fillId="5" borderId="61" xfId="2" applyNumberFormat="1" applyFont="1" applyFill="1" applyBorder="1"/>
    <xf numFmtId="0" fontId="13" fillId="0" borderId="61" xfId="0" applyFont="1" applyBorder="1"/>
    <xf numFmtId="165" fontId="13" fillId="0" borderId="61" xfId="2" applyNumberFormat="1" applyFont="1" applyBorder="1"/>
    <xf numFmtId="0" fontId="0" fillId="0" borderId="61" xfId="0" applyBorder="1"/>
    <xf numFmtId="43" fontId="0" fillId="0" borderId="61" xfId="2" applyNumberFormat="1" applyFont="1" applyFill="1" applyBorder="1"/>
    <xf numFmtId="165" fontId="0" fillId="0" borderId="61" xfId="2" applyNumberFormat="1" applyFont="1" applyFill="1" applyBorder="1"/>
    <xf numFmtId="165" fontId="0" fillId="0" borderId="61" xfId="2" applyNumberFormat="1" applyFont="1" applyFill="1" applyBorder="1" applyAlignment="1">
      <alignment horizontal="center"/>
    </xf>
    <xf numFmtId="165" fontId="0" fillId="2" borderId="61" xfId="2" applyNumberFormat="1" applyFont="1" applyFill="1" applyBorder="1"/>
    <xf numFmtId="165" fontId="0" fillId="0" borderId="62" xfId="2" applyNumberFormat="1" applyFont="1" applyFill="1" applyBorder="1" applyAlignment="1">
      <alignment horizontal="center"/>
    </xf>
    <xf numFmtId="43" fontId="0" fillId="0" borderId="61" xfId="0" applyNumberFormat="1" applyFill="1" applyBorder="1"/>
    <xf numFmtId="165" fontId="0" fillId="0" borderId="63" xfId="2" applyNumberFormat="1" applyFont="1" applyFill="1" applyBorder="1" applyProtection="1">
      <protection locked="0"/>
    </xf>
    <xf numFmtId="165" fontId="0" fillId="2" borderId="61" xfId="2" applyNumberFormat="1" applyFont="1" applyFill="1" applyBorder="1" applyAlignment="1">
      <alignment horizontal="center"/>
    </xf>
    <xf numFmtId="43" fontId="0" fillId="0" borderId="64" xfId="0" applyNumberFormat="1" applyFill="1" applyBorder="1"/>
    <xf numFmtId="165" fontId="0" fillId="2" borderId="63" xfId="2" applyNumberFormat="1" applyFont="1" applyFill="1" applyBorder="1"/>
    <xf numFmtId="0" fontId="0" fillId="0" borderId="61" xfId="0" applyBorder="1" applyAlignment="1">
      <alignment horizontal="center"/>
    </xf>
    <xf numFmtId="0" fontId="0" fillId="0" borderId="62" xfId="0" applyBorder="1" applyAlignment="1">
      <alignment horizontal="center"/>
    </xf>
    <xf numFmtId="43" fontId="0" fillId="0" borderId="64" xfId="2" applyNumberFormat="1" applyFont="1" applyFill="1" applyBorder="1"/>
    <xf numFmtId="165" fontId="0" fillId="2" borderId="64" xfId="2" applyNumberFormat="1" applyFont="1" applyFill="1" applyBorder="1"/>
    <xf numFmtId="165" fontId="0" fillId="0" borderId="61" xfId="0" applyNumberFormat="1" applyBorder="1"/>
    <xf numFmtId="37" fontId="13" fillId="0" borderId="61" xfId="0" applyNumberFormat="1" applyFont="1" applyBorder="1" applyAlignment="1">
      <alignment horizontal="center" wrapText="1"/>
    </xf>
    <xf numFmtId="37" fontId="34" fillId="0" borderId="65" xfId="0" applyNumberFormat="1" applyFont="1" applyBorder="1" applyProtection="1"/>
    <xf numFmtId="37" fontId="35" fillId="0" borderId="66" xfId="0" applyNumberFormat="1" applyFont="1" applyBorder="1" applyProtection="1"/>
    <xf numFmtId="165" fontId="0" fillId="0" borderId="66" xfId="2" applyNumberFormat="1" applyFont="1" applyFill="1" applyBorder="1" applyAlignment="1">
      <alignment horizontal="center"/>
    </xf>
    <xf numFmtId="165" fontId="0" fillId="0" borderId="66" xfId="2" applyNumberFormat="1" applyFont="1" applyFill="1" applyBorder="1"/>
    <xf numFmtId="165" fontId="0" fillId="2" borderId="66" xfId="2" applyNumberFormat="1" applyFont="1" applyFill="1" applyBorder="1"/>
    <xf numFmtId="165" fontId="0" fillId="0" borderId="65" xfId="2" applyNumberFormat="1" applyFont="1" applyFill="1" applyBorder="1" applyAlignment="1">
      <alignment horizontal="center"/>
    </xf>
    <xf numFmtId="165" fontId="0" fillId="0" borderId="67" xfId="2" applyNumberFormat="1" applyFont="1" applyFill="1" applyBorder="1" applyProtection="1">
      <protection locked="0"/>
    </xf>
    <xf numFmtId="165" fontId="0" fillId="2" borderId="67" xfId="2" applyNumberFormat="1" applyFont="1" applyFill="1" applyBorder="1"/>
    <xf numFmtId="37" fontId="34" fillId="2" borderId="66" xfId="0" applyNumberFormat="1" applyFont="1" applyFill="1" applyBorder="1" applyAlignment="1" applyProtection="1"/>
    <xf numFmtId="0" fontId="0" fillId="0" borderId="66" xfId="0" applyNumberFormat="1" applyFill="1" applyBorder="1" applyAlignment="1">
      <alignment horizontal="left"/>
    </xf>
    <xf numFmtId="165" fontId="0" fillId="0" borderId="61" xfId="2" applyNumberFormat="1" applyFont="1" applyFill="1" applyBorder="1" applyProtection="1">
      <protection locked="0"/>
    </xf>
    <xf numFmtId="165" fontId="0" fillId="0" borderId="66" xfId="2" applyNumberFormat="1" applyFont="1" applyFill="1" applyBorder="1" applyProtection="1">
      <protection locked="0"/>
    </xf>
    <xf numFmtId="37" fontId="34" fillId="2" borderId="65" xfId="0" applyNumberFormat="1" applyFont="1" applyFill="1" applyBorder="1" applyAlignment="1" applyProtection="1"/>
    <xf numFmtId="37" fontId="34" fillId="2" borderId="66" xfId="0" applyNumberFormat="1" applyFont="1" applyFill="1" applyBorder="1" applyAlignment="1" applyProtection="1">
      <alignment horizontal="center"/>
    </xf>
    <xf numFmtId="43" fontId="34" fillId="0" borderId="61" xfId="2" applyNumberFormat="1" applyFont="1" applyFill="1" applyBorder="1"/>
    <xf numFmtId="43" fontId="34" fillId="0" borderId="61" xfId="0" applyNumberFormat="1" applyFont="1" applyFill="1" applyBorder="1"/>
    <xf numFmtId="165" fontId="34" fillId="0" borderId="61" xfId="0" applyNumberFormat="1" applyFont="1" applyFill="1" applyBorder="1"/>
    <xf numFmtId="165" fontId="0" fillId="0" borderId="61" xfId="0" applyNumberFormat="1" applyFill="1" applyBorder="1"/>
    <xf numFmtId="37" fontId="9" fillId="0" borderId="61" xfId="0" applyNumberFormat="1" applyFont="1" applyBorder="1" applyProtection="1"/>
    <xf numFmtId="37" fontId="9" fillId="0" borderId="61" xfId="0" applyNumberFormat="1" applyFont="1" applyFill="1" applyBorder="1" applyProtection="1"/>
    <xf numFmtId="39" fontId="11" fillId="0" borderId="63" xfId="0" applyNumberFormat="1" applyFont="1" applyFill="1" applyBorder="1"/>
    <xf numFmtId="0" fontId="0" fillId="0" borderId="0" xfId="0"/>
    <xf numFmtId="37" fontId="38" fillId="0" borderId="0" xfId="0" quotePrefix="1" applyNumberFormat="1" applyFont="1" applyAlignment="1">
      <alignment horizontal="center"/>
    </xf>
    <xf numFmtId="0" fontId="27" fillId="0" borderId="0" xfId="0" applyFont="1" applyAlignment="1">
      <alignment horizontal="center"/>
    </xf>
    <xf numFmtId="37" fontId="27" fillId="0" borderId="0" xfId="0" applyNumberFormat="1" applyFont="1" applyAlignment="1">
      <alignment horizontal="center"/>
    </xf>
    <xf numFmtId="37" fontId="8" fillId="0" borderId="61" xfId="0" applyNumberFormat="1" applyFont="1" applyFill="1" applyBorder="1" applyAlignment="1" applyProtection="1">
      <alignment horizontal="right" vertical="top"/>
    </xf>
    <xf numFmtId="37" fontId="0" fillId="0" borderId="51" xfId="0" applyNumberFormat="1" applyBorder="1" applyAlignment="1" applyProtection="1">
      <alignment horizontal="left"/>
    </xf>
    <xf numFmtId="37" fontId="0" fillId="0" borderId="51" xfId="0" applyNumberFormat="1" applyBorder="1" applyAlignment="1" applyProtection="1">
      <alignment horizontal="left" wrapText="1"/>
    </xf>
    <xf numFmtId="37" fontId="0" fillId="0" borderId="51" xfId="0" applyNumberFormat="1" applyFill="1" applyBorder="1" applyAlignment="1" applyProtection="1">
      <alignment horizontal="left"/>
    </xf>
    <xf numFmtId="0" fontId="0" fillId="0" borderId="51" xfId="0" applyBorder="1" applyAlignment="1" applyProtection="1">
      <alignment horizontal="left" wrapText="1"/>
    </xf>
    <xf numFmtId="37" fontId="11" fillId="0" borderId="61" xfId="0" applyNumberFormat="1" applyFont="1" applyFill="1" applyBorder="1" applyAlignment="1" applyProtection="1">
      <alignment horizontal="left" wrapText="1"/>
    </xf>
    <xf numFmtId="0" fontId="0" fillId="0" borderId="0" xfId="0" applyAlignment="1"/>
    <xf numFmtId="37" fontId="11" fillId="8" borderId="61" xfId="0" applyNumberFormat="1" applyFont="1" applyFill="1" applyBorder="1" applyAlignment="1" applyProtection="1">
      <alignment horizontal="left" wrapText="1"/>
    </xf>
    <xf numFmtId="39" fontId="8" fillId="4" borderId="68" xfId="0" applyNumberFormat="1" applyFont="1" applyFill="1" applyBorder="1" applyProtection="1">
      <protection locked="0"/>
    </xf>
    <xf numFmtId="37" fontId="0" fillId="0" borderId="61" xfId="0" applyNumberFormat="1" applyBorder="1" applyAlignment="1" applyProtection="1">
      <alignment horizontal="left"/>
    </xf>
    <xf numFmtId="0" fontId="39" fillId="0" borderId="61" xfId="0" applyFont="1" applyBorder="1"/>
    <xf numFmtId="39" fontId="8" fillId="4" borderId="52" xfId="0" applyNumberFormat="1" applyFont="1" applyFill="1" applyBorder="1" applyProtection="1">
      <protection locked="0"/>
    </xf>
    <xf numFmtId="37" fontId="11" fillId="0" borderId="52" xfId="0" applyNumberFormat="1" applyFont="1" applyBorder="1" applyAlignment="1" applyProtection="1">
      <alignment horizontal="center" wrapText="1"/>
    </xf>
    <xf numFmtId="37" fontId="16" fillId="0" borderId="52" xfId="0" applyNumberFormat="1" applyFont="1" applyBorder="1" applyAlignment="1" applyProtection="1">
      <alignment horizontal="center" wrapText="1"/>
    </xf>
    <xf numFmtId="44" fontId="11" fillId="0" borderId="63" xfId="3" applyFont="1" applyFill="1" applyBorder="1"/>
    <xf numFmtId="39" fontId="8" fillId="5" borderId="68" xfId="0" applyNumberFormat="1" applyFont="1" applyFill="1" applyBorder="1" applyProtection="1">
      <protection locked="0"/>
    </xf>
    <xf numFmtId="39" fontId="8" fillId="5" borderId="52" xfId="0" applyNumberFormat="1" applyFont="1" applyFill="1" applyBorder="1" applyProtection="1">
      <protection locked="0"/>
    </xf>
    <xf numFmtId="37" fontId="8" fillId="5" borderId="68" xfId="0" applyNumberFormat="1" applyFont="1" applyFill="1" applyBorder="1" applyProtection="1">
      <protection locked="0"/>
    </xf>
    <xf numFmtId="44" fontId="39" fillId="0" borderId="61" xfId="3" applyFont="1" applyBorder="1"/>
    <xf numFmtId="37" fontId="0" fillId="5" borderId="51" xfId="0" applyNumberFormat="1" applyFill="1" applyBorder="1" applyAlignment="1" applyProtection="1">
      <alignment horizontal="left"/>
      <protection locked="0"/>
    </xf>
    <xf numFmtId="37" fontId="0" fillId="5" borderId="51" xfId="0" applyNumberFormat="1" applyFont="1" applyFill="1" applyBorder="1" applyAlignment="1" applyProtection="1">
      <alignment horizontal="left"/>
      <protection locked="0"/>
    </xf>
    <xf numFmtId="0" fontId="0" fillId="5" borderId="51" xfId="0" applyFont="1" applyFill="1" applyBorder="1" applyAlignment="1" applyProtection="1">
      <alignment horizontal="left"/>
      <protection locked="0"/>
    </xf>
    <xf numFmtId="0" fontId="0" fillId="5" borderId="0" xfId="0" applyFill="1" applyProtection="1"/>
    <xf numFmtId="0" fontId="0" fillId="5" borderId="9" xfId="0" applyFill="1" applyBorder="1" applyProtection="1"/>
    <xf numFmtId="0" fontId="8" fillId="0" borderId="41" xfId="0" applyFont="1" applyBorder="1"/>
    <xf numFmtId="37" fontId="40" fillId="0" borderId="51" xfId="0" applyNumberFormat="1" applyFont="1" applyFill="1" applyBorder="1" applyAlignment="1" applyProtection="1">
      <alignment horizontal="left"/>
      <protection locked="0"/>
    </xf>
    <xf numFmtId="0" fontId="41" fillId="0" borderId="0" xfId="0" applyFont="1"/>
    <xf numFmtId="0" fontId="42" fillId="0" borderId="0" xfId="0" applyFont="1"/>
    <xf numFmtId="37" fontId="43" fillId="0" borderId="0" xfId="0" applyNumberFormat="1" applyFont="1" applyAlignment="1">
      <alignment horizontal="left"/>
    </xf>
    <xf numFmtId="37" fontId="42" fillId="0" borderId="0" xfId="0" applyNumberFormat="1" applyFont="1"/>
    <xf numFmtId="44" fontId="44" fillId="0" borderId="61" xfId="3" applyFont="1" applyFill="1" applyBorder="1" applyAlignment="1">
      <alignment horizontal="center" wrapText="1"/>
    </xf>
    <xf numFmtId="0" fontId="44" fillId="0" borderId="66" xfId="0" applyFont="1" applyFill="1" applyBorder="1" applyAlignment="1">
      <alignment horizontal="center" wrapText="1"/>
    </xf>
    <xf numFmtId="0" fontId="21" fillId="0" borderId="0" xfId="0" applyFont="1" applyFill="1" applyBorder="1" applyAlignment="1" applyProtection="1">
      <alignment wrapText="1"/>
    </xf>
    <xf numFmtId="0" fontId="20" fillId="0" borderId="0" xfId="0" applyFont="1" applyAlignment="1" applyProtection="1">
      <alignment horizontal="center"/>
    </xf>
    <xf numFmtId="0" fontId="20" fillId="0" borderId="0" xfId="0" applyFont="1" applyAlignment="1" applyProtection="1">
      <alignment horizontal="center" wrapText="1"/>
    </xf>
    <xf numFmtId="0" fontId="18" fillId="0" borderId="0" xfId="0" applyFont="1" applyFill="1" applyBorder="1" applyAlignment="1" applyProtection="1">
      <alignment horizontal="center" vertical="top" wrapText="1"/>
    </xf>
    <xf numFmtId="0" fontId="21" fillId="0" borderId="0" xfId="0" applyFont="1" applyAlignment="1" applyProtection="1">
      <alignment wrapText="1"/>
    </xf>
    <xf numFmtId="0" fontId="13" fillId="0" borderId="0" xfId="0" applyFont="1" applyAlignment="1" applyProtection="1">
      <alignment horizontal="center" wrapText="1"/>
    </xf>
    <xf numFmtId="0" fontId="21" fillId="0" borderId="0" xfId="0" applyFont="1" applyAlignment="1" applyProtection="1">
      <alignment horizontal="left" wrapText="1"/>
    </xf>
    <xf numFmtId="37" fontId="16" fillId="0" borderId="5" xfId="0" applyNumberFormat="1" applyFont="1" applyBorder="1" applyAlignment="1" applyProtection="1">
      <alignment horizontal="center" wrapText="1"/>
    </xf>
    <xf numFmtId="37" fontId="16" fillId="0" borderId="6" xfId="0" applyNumberFormat="1" applyFont="1" applyBorder="1" applyAlignment="1" applyProtection="1">
      <alignment horizontal="center" wrapText="1"/>
    </xf>
    <xf numFmtId="37" fontId="16" fillId="0" borderId="7" xfId="0" applyNumberFormat="1" applyFont="1" applyBorder="1" applyAlignment="1" applyProtection="1">
      <alignment horizontal="center" wrapText="1"/>
    </xf>
    <xf numFmtId="37" fontId="16" fillId="0" borderId="5" xfId="0" applyNumberFormat="1" applyFont="1" applyBorder="1" applyAlignment="1" applyProtection="1">
      <alignment horizontal="center"/>
    </xf>
    <xf numFmtId="37" fontId="16" fillId="0" borderId="6" xfId="0" applyNumberFormat="1" applyFont="1" applyBorder="1" applyAlignment="1" applyProtection="1">
      <alignment horizontal="center"/>
    </xf>
    <xf numFmtId="37" fontId="16" fillId="0" borderId="7" xfId="0" applyNumberFormat="1" applyFont="1" applyBorder="1" applyAlignment="1" applyProtection="1">
      <alignment horizontal="center"/>
    </xf>
    <xf numFmtId="37" fontId="0" fillId="0" borderId="5" xfId="0" applyNumberFormat="1" applyBorder="1" applyAlignment="1">
      <alignment horizontal="center" vertical="top" wrapText="1"/>
    </xf>
    <xf numFmtId="37" fontId="0" fillId="0" borderId="6" xfId="0" applyNumberFormat="1" applyBorder="1" applyAlignment="1">
      <alignment horizontal="center" vertical="top" wrapText="1"/>
    </xf>
    <xf numFmtId="37" fontId="0" fillId="0" borderId="7" xfId="0" applyNumberFormat="1" applyBorder="1" applyAlignment="1">
      <alignment horizontal="center" vertical="top" wrapText="1"/>
    </xf>
    <xf numFmtId="37" fontId="13" fillId="4" borderId="57" xfId="0" applyNumberFormat="1" applyFont="1" applyFill="1" applyBorder="1" applyAlignment="1">
      <alignment horizontal="center"/>
    </xf>
    <xf numFmtId="0" fontId="13" fillId="2" borderId="6" xfId="0" applyFont="1" applyFill="1" applyBorder="1" applyAlignment="1">
      <alignment horizontal="center"/>
    </xf>
    <xf numFmtId="0" fontId="13" fillId="2" borderId="7" xfId="0" applyFont="1" applyFill="1" applyBorder="1" applyAlignment="1">
      <alignment horizontal="center"/>
    </xf>
    <xf numFmtId="0" fontId="0" fillId="0" borderId="57" xfId="0" applyBorder="1" applyAlignment="1">
      <alignment horizontal="right"/>
    </xf>
    <xf numFmtId="0" fontId="0" fillId="0" borderId="58" xfId="0" applyBorder="1" applyAlignment="1">
      <alignment horizontal="right"/>
    </xf>
    <xf numFmtId="0" fontId="0" fillId="0" borderId="52" xfId="0" applyBorder="1" applyAlignment="1">
      <alignment horizontal="right"/>
    </xf>
    <xf numFmtId="0" fontId="0" fillId="0" borderId="53" xfId="0" applyFont="1" applyFill="1" applyBorder="1" applyAlignment="1">
      <alignment horizontal="right"/>
    </xf>
    <xf numFmtId="0" fontId="0" fillId="0" borderId="16" xfId="0" applyFont="1" applyFill="1" applyBorder="1" applyAlignment="1">
      <alignment horizontal="right"/>
    </xf>
    <xf numFmtId="0" fontId="0" fillId="0" borderId="58" xfId="0" applyFont="1" applyBorder="1" applyAlignment="1">
      <alignment horizontal="right"/>
    </xf>
    <xf numFmtId="0" fontId="0" fillId="0" borderId="52" xfId="0" applyFont="1" applyBorder="1" applyAlignment="1">
      <alignment horizontal="right"/>
    </xf>
    <xf numFmtId="0" fontId="13" fillId="2" borderId="6" xfId="0" applyFont="1" applyFill="1" applyBorder="1" applyAlignment="1">
      <alignment horizontal="center" wrapText="1"/>
    </xf>
    <xf numFmtId="0" fontId="13" fillId="2" borderId="7" xfId="0" applyFont="1" applyFill="1" applyBorder="1" applyAlignment="1">
      <alignment horizontal="center" wrapText="1"/>
    </xf>
    <xf numFmtId="37" fontId="13" fillId="4" borderId="58" xfId="0" applyNumberFormat="1" applyFont="1" applyFill="1" applyBorder="1" applyAlignment="1">
      <alignment horizontal="center"/>
    </xf>
    <xf numFmtId="37" fontId="13" fillId="4" borderId="31" xfId="0" applyNumberFormat="1" applyFont="1" applyFill="1" applyBorder="1" applyAlignment="1">
      <alignment horizontal="center"/>
    </xf>
    <xf numFmtId="37" fontId="13" fillId="4" borderId="52" xfId="0" applyNumberFormat="1" applyFont="1" applyFill="1" applyBorder="1" applyAlignment="1">
      <alignment horizontal="center"/>
    </xf>
    <xf numFmtId="1" fontId="0" fillId="4" borderId="58" xfId="0" applyNumberFormat="1" applyFill="1" applyBorder="1" applyAlignment="1">
      <alignment horizontal="center"/>
    </xf>
    <xf numFmtId="1" fontId="0" fillId="4" borderId="31" xfId="0" applyNumberFormat="1" applyFill="1" applyBorder="1" applyAlignment="1">
      <alignment horizontal="center"/>
    </xf>
    <xf numFmtId="1" fontId="0" fillId="4" borderId="52" xfId="0" applyNumberFormat="1" applyFill="1" applyBorder="1" applyAlignment="1">
      <alignment horizontal="center"/>
    </xf>
    <xf numFmtId="0" fontId="13" fillId="0" borderId="5" xfId="0" applyFont="1" applyBorder="1" applyAlignment="1">
      <alignment horizontal="center" wrapText="1"/>
    </xf>
    <xf numFmtId="0" fontId="13" fillId="0" borderId="7" xfId="0" applyFont="1" applyBorder="1" applyAlignment="1">
      <alignment horizontal="center" wrapText="1"/>
    </xf>
    <xf numFmtId="37" fontId="0" fillId="0" borderId="61" xfId="0" applyNumberFormat="1" applyBorder="1" applyAlignment="1">
      <alignment horizontal="left"/>
    </xf>
    <xf numFmtId="0" fontId="13" fillId="0" borderId="65" xfId="0" applyFont="1" applyBorder="1" applyAlignment="1">
      <alignment horizontal="center"/>
    </xf>
    <xf numFmtId="0" fontId="13" fillId="0" borderId="9" xfId="0" applyFont="1" applyBorder="1" applyAlignment="1">
      <alignment horizontal="center"/>
    </xf>
    <xf numFmtId="0" fontId="0" fillId="0" borderId="61" xfId="0" applyFont="1" applyBorder="1" applyAlignment="1">
      <alignment horizontal="right"/>
    </xf>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13" fillId="0" borderId="5" xfId="0" applyFont="1" applyBorder="1" applyAlignment="1">
      <alignment horizontal="center"/>
    </xf>
    <xf numFmtId="0" fontId="13" fillId="0" borderId="7" xfId="0" applyFont="1" applyBorder="1" applyAlignment="1">
      <alignment horizontal="center"/>
    </xf>
    <xf numFmtId="0" fontId="20" fillId="0" borderId="5" xfId="0" applyFont="1" applyBorder="1" applyAlignment="1">
      <alignment horizontal="center" wrapText="1"/>
    </xf>
    <xf numFmtId="0" fontId="20" fillId="0" borderId="6" xfId="0" applyFont="1" applyBorder="1" applyAlignment="1">
      <alignment horizontal="center" wrapText="1"/>
    </xf>
    <xf numFmtId="0" fontId="20" fillId="0" borderId="7" xfId="0" applyFont="1" applyBorder="1" applyAlignment="1">
      <alignment horizontal="center" wrapText="1"/>
    </xf>
    <xf numFmtId="37" fontId="11" fillId="0" borderId="61" xfId="0" applyNumberFormat="1" applyFont="1" applyFill="1" applyBorder="1" applyAlignment="1" applyProtection="1">
      <alignment horizontal="left" vertical="center" wrapText="1"/>
    </xf>
    <xf numFmtId="37" fontId="11" fillId="0" borderId="61" xfId="0" applyNumberFormat="1" applyFont="1" applyBorder="1" applyAlignment="1" applyProtection="1">
      <alignment horizontal="center" vertical="center" wrapText="1"/>
    </xf>
    <xf numFmtId="0" fontId="8" fillId="0" borderId="0" xfId="0" applyFont="1" applyAlignment="1">
      <alignment vertical="center"/>
    </xf>
    <xf numFmtId="37" fontId="9" fillId="0" borderId="61" xfId="0" applyNumberFormat="1" applyFont="1" applyBorder="1" applyAlignment="1" applyProtection="1">
      <alignment vertical="center"/>
    </xf>
    <xf numFmtId="39" fontId="8" fillId="5" borderId="61" xfId="0" applyNumberFormat="1" applyFont="1" applyFill="1" applyBorder="1" applyAlignment="1" applyProtection="1">
      <alignment vertical="center"/>
      <protection locked="0"/>
    </xf>
    <xf numFmtId="44" fontId="11" fillId="0" borderId="61" xfId="3" applyFont="1" applyFill="1" applyBorder="1" applyAlignment="1">
      <alignment vertical="center"/>
    </xf>
    <xf numFmtId="37" fontId="8" fillId="0" borderId="61" xfId="0" applyNumberFormat="1" applyFont="1" applyBorder="1" applyAlignment="1" applyProtection="1">
      <alignment horizontal="center" wrapText="1"/>
    </xf>
    <xf numFmtId="37" fontId="9" fillId="0" borderId="61" xfId="0" applyNumberFormat="1" applyFont="1" applyBorder="1" applyAlignment="1" applyProtection="1">
      <alignment horizontal="center" wrapText="1"/>
    </xf>
    <xf numFmtId="0" fontId="45" fillId="0" borderId="0" xfId="0" applyFont="1"/>
    <xf numFmtId="0" fontId="46" fillId="0" borderId="0" xfId="0" applyFont="1"/>
    <xf numFmtId="37" fontId="47" fillId="0" borderId="0" xfId="0" applyNumberFormat="1" applyFont="1" applyAlignment="1">
      <alignment horizontal="left"/>
    </xf>
    <xf numFmtId="37" fontId="48" fillId="0" borderId="0" xfId="0" applyNumberFormat="1" applyFont="1" applyAlignment="1">
      <alignment horizontal="left"/>
    </xf>
    <xf numFmtId="37" fontId="46" fillId="0" borderId="0" xfId="0" applyNumberFormat="1" applyFont="1"/>
    <xf numFmtId="0" fontId="49" fillId="0" borderId="0" xfId="0" applyFont="1" applyAlignment="1">
      <alignment horizontal="left" vertical="top"/>
    </xf>
    <xf numFmtId="0" fontId="49" fillId="0" borderId="0" xfId="0" applyFont="1" applyAlignment="1">
      <alignment horizontal="left"/>
    </xf>
  </cellXfs>
  <cellStyles count="4">
    <cellStyle name="Comma" xfId="2" builtinId="3"/>
    <cellStyle name="Currency" xfId="3" builtinId="4"/>
    <cellStyle name="Normal" xfId="0" builtinId="0"/>
    <cellStyle name="Percent" xfId="1" builtinId="5"/>
  </cellStyles>
  <dxfs count="1">
    <dxf>
      <font>
        <condense val="0"/>
        <extend val="0"/>
        <color indexed="51"/>
      </font>
      <fill>
        <patternFill>
          <bgColor indexed="16"/>
        </patternFill>
      </fill>
    </dxf>
  </dxfs>
  <tableStyles count="0" defaultTableStyle="TableStyleMedium2" defaultPivotStyle="PivotStyleLight16"/>
  <colors>
    <mruColors>
      <color rgb="FFCCFFCC"/>
      <color rgb="FF666699"/>
      <color rgb="FFFFFFCC"/>
      <color rgb="FF669900"/>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2065020</xdr:colOff>
      <xdr:row>2</xdr:row>
      <xdr:rowOff>297180</xdr:rowOff>
    </xdr:from>
    <xdr:ext cx="184731" cy="264560"/>
    <xdr:sp macro="" textlink="">
      <xdr:nvSpPr>
        <xdr:cNvPr id="2" name="TextBox 1">
          <a:extLst>
            <a:ext uri="{FF2B5EF4-FFF2-40B4-BE49-F238E27FC236}">
              <a16:creationId xmlns:a16="http://schemas.microsoft.com/office/drawing/2014/main" id="{37A03A4E-2400-4264-8373-31D1F8C2BC03}"/>
            </a:ext>
          </a:extLst>
        </xdr:cNvPr>
        <xdr:cNvSpPr txBox="1"/>
      </xdr:nvSpPr>
      <xdr:spPr>
        <a:xfrm>
          <a:off x="5576570" y="1021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2065020</xdr:colOff>
      <xdr:row>1</xdr:row>
      <xdr:rowOff>297180</xdr:rowOff>
    </xdr:from>
    <xdr:ext cx="184731" cy="264560"/>
    <xdr:sp macro="" textlink="">
      <xdr:nvSpPr>
        <xdr:cNvPr id="3" name="TextBox 2">
          <a:extLst>
            <a:ext uri="{FF2B5EF4-FFF2-40B4-BE49-F238E27FC236}">
              <a16:creationId xmlns:a16="http://schemas.microsoft.com/office/drawing/2014/main" id="{0F9EAA95-1677-460A-9DF9-F198B1521DC4}"/>
            </a:ext>
          </a:extLst>
        </xdr:cNvPr>
        <xdr:cNvSpPr txBox="1"/>
      </xdr:nvSpPr>
      <xdr:spPr>
        <a:xfrm>
          <a:off x="5576570" y="65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MAB\FM\Cost%20Reports\Cost%2015-16\CR%20Form%20and%20Worksheets%20Final%20%2010-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MAB\FM\Cost%20Reports\Cost%2015-16\ODS%20DRAFT%20CR%20Form%20and%20Worksheets%20-%20All%20Additional%2010%20services%209-8-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der Info and Cert"/>
      <sheetName val="Overall Cost Summary"/>
      <sheetName val="Overall Detailed Costs"/>
      <sheetName val="ODF Detailed Costs"/>
      <sheetName val="ODF Detailed Adjustments"/>
      <sheetName val="ODF Cost Allocation"/>
      <sheetName val="ODF Reimbursed Units"/>
      <sheetName val="IOT Detailed Costs"/>
      <sheetName val="IOT Detailed Adjustments"/>
      <sheetName val="IOT Cost Allocation"/>
      <sheetName val="IOT Reimbursed Units"/>
      <sheetName val="NTP Detailed Costs"/>
      <sheetName val="NTP Detailed Adjustments"/>
      <sheetName val="NTP Cost Allocation"/>
      <sheetName val="NTP Reimbursed Units"/>
      <sheetName val="Sheet1"/>
      <sheetName val="RES Detailed Costs"/>
      <sheetName val="RES Detailed Adjustments"/>
      <sheetName val="RES Cost Allocation"/>
      <sheetName val="RES Reimbursed Units "/>
    </sheetNames>
    <sheetDataSet>
      <sheetData sheetId="0">
        <row r="6">
          <cell r="B6" t="str">
            <v>All California County</v>
          </cell>
        </row>
        <row r="7">
          <cell r="B7" t="str">
            <v>Biggest City in California</v>
          </cell>
        </row>
        <row r="14">
          <cell r="B14">
            <v>3499</v>
          </cell>
        </row>
        <row r="15">
          <cell r="B15">
            <v>343499</v>
          </cell>
        </row>
        <row r="16">
          <cell r="B16">
            <v>1234512345</v>
          </cell>
        </row>
      </sheetData>
      <sheetData sheetId="1">
        <row r="18">
          <cell r="B18">
            <v>20044679.319110453</v>
          </cell>
        </row>
      </sheetData>
      <sheetData sheetId="2">
        <row r="100">
          <cell r="E100">
            <v>17130693.298579719</v>
          </cell>
        </row>
      </sheetData>
      <sheetData sheetId="3">
        <row r="1">
          <cell r="A1" t="str">
            <v>Department of Health Care Services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der Info and Cert"/>
      <sheetName val="Overall Cost Summary"/>
      <sheetName val="Overall Detailed Costs"/>
      <sheetName val="ODF Detailed Costs"/>
      <sheetName val="ODF Detailed Adjustments"/>
      <sheetName val="ODF Cost Allocation"/>
      <sheetName val="ODF Reimbursed Units"/>
      <sheetName val="PH Detailed Costs"/>
      <sheetName val="PH Detailed Adjustments"/>
      <sheetName val="PH Cost Allocation"/>
      <sheetName val="PH Reimbursed Units"/>
      <sheetName val="Sheet1"/>
      <sheetName val="IOT Detailed Costs"/>
      <sheetName val="IOT Detailed Adjustments"/>
      <sheetName val="IOT Cost Allocation"/>
      <sheetName val="IOT Reimbursed Units"/>
      <sheetName val="NTP Detailed Costs"/>
      <sheetName val="NTP Detailed Adjustments"/>
      <sheetName val="NTP Cost Allocation"/>
      <sheetName val="NTP Reimbursed Units"/>
      <sheetName val="RES Detailed Costs"/>
      <sheetName val="RES Detailed Adjustments"/>
      <sheetName val="RES Cost Allocation"/>
      <sheetName val="RES Reimbursed Unit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8">
          <cell r="O58">
            <v>0</v>
          </cell>
          <cell r="AB58">
            <v>0</v>
          </cell>
        </row>
        <row r="60">
          <cell r="C60">
            <v>0</v>
          </cell>
          <cell r="E60">
            <v>0</v>
          </cell>
          <cell r="F60">
            <v>0</v>
          </cell>
          <cell r="G60">
            <v>0</v>
          </cell>
        </row>
        <row r="62">
          <cell r="C62">
            <v>0</v>
          </cell>
          <cell r="E62">
            <v>0</v>
          </cell>
        </row>
        <row r="64">
          <cell r="C64">
            <v>0</v>
          </cell>
          <cell r="D64">
            <v>0</v>
          </cell>
          <cell r="E64">
            <v>0</v>
          </cell>
          <cell r="F64">
            <v>0</v>
          </cell>
          <cell r="G64">
            <v>0</v>
          </cell>
        </row>
        <row r="66">
          <cell r="C66">
            <v>0</v>
          </cell>
          <cell r="E66">
            <v>0</v>
          </cell>
        </row>
        <row r="92">
          <cell r="C92">
            <v>0</v>
          </cell>
        </row>
        <row r="97">
          <cell r="C97">
            <v>0</v>
          </cell>
          <cell r="E97">
            <v>0</v>
          </cell>
        </row>
        <row r="99">
          <cell r="C99">
            <v>0</v>
          </cell>
        </row>
        <row r="104">
          <cell r="C104">
            <v>0</v>
          </cell>
          <cell r="E104">
            <v>0</v>
          </cell>
        </row>
        <row r="148">
          <cell r="D148">
            <v>0</v>
          </cell>
          <cell r="F148">
            <v>0</v>
          </cell>
        </row>
        <row r="153">
          <cell r="C153">
            <v>0</v>
          </cell>
          <cell r="E153">
            <v>0</v>
          </cell>
        </row>
        <row r="155">
          <cell r="D155">
            <v>0</v>
          </cell>
          <cell r="F155">
            <v>0</v>
          </cell>
        </row>
        <row r="160">
          <cell r="C160">
            <v>0</v>
          </cell>
          <cell r="E160">
            <v>0</v>
          </cell>
        </row>
        <row r="248">
          <cell r="G248">
            <v>0</v>
          </cell>
          <cell r="I248">
            <v>0</v>
          </cell>
          <cell r="J248">
            <v>0</v>
          </cell>
          <cell r="K248">
            <v>0</v>
          </cell>
        </row>
        <row r="253">
          <cell r="G253">
            <v>0</v>
          </cell>
        </row>
        <row r="254">
          <cell r="G254">
            <v>0</v>
          </cell>
        </row>
        <row r="276">
          <cell r="D276">
            <v>0</v>
          </cell>
          <cell r="H276">
            <v>0</v>
          </cell>
          <cell r="I276">
            <v>0</v>
          </cell>
          <cell r="P276">
            <v>0</v>
          </cell>
          <cell r="T276">
            <v>0</v>
          </cell>
          <cell r="U276">
            <v>0</v>
          </cell>
        </row>
        <row r="284">
          <cell r="D284">
            <v>0</v>
          </cell>
          <cell r="H284">
            <v>0</v>
          </cell>
          <cell r="I284">
            <v>0</v>
          </cell>
          <cell r="P284">
            <v>0</v>
          </cell>
          <cell r="T284">
            <v>0</v>
          </cell>
          <cell r="U284">
            <v>0</v>
          </cell>
        </row>
        <row r="285">
          <cell r="D285">
            <v>0</v>
          </cell>
          <cell r="H285">
            <v>0</v>
          </cell>
          <cell r="I285">
            <v>0</v>
          </cell>
          <cell r="P285">
            <v>0</v>
          </cell>
          <cell r="T285">
            <v>0</v>
          </cell>
          <cell r="U285">
            <v>0</v>
          </cell>
        </row>
      </sheetData>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view="pageBreakPreview" topLeftCell="A16" zoomScale="90" zoomScaleNormal="100" zoomScaleSheetLayoutView="90" workbookViewId="0">
      <selection activeCell="A4" sqref="A4:B4"/>
    </sheetView>
  </sheetViews>
  <sheetFormatPr defaultRowHeight="14.4" x14ac:dyDescent="0.3"/>
  <cols>
    <col min="1" max="1" width="53" customWidth="1"/>
    <col min="2" max="2" width="63.6640625" customWidth="1"/>
  </cols>
  <sheetData>
    <row r="1" spans="1:4" s="456" customFormat="1" ht="28.8" x14ac:dyDescent="0.55000000000000004">
      <c r="A1" s="463" t="s">
        <v>566</v>
      </c>
      <c r="B1" s="463"/>
    </row>
    <row r="2" spans="1:4" s="456" customFormat="1" ht="28.8" x14ac:dyDescent="0.55000000000000004">
      <c r="A2" s="463" t="s">
        <v>128</v>
      </c>
      <c r="B2" s="463"/>
    </row>
    <row r="3" spans="1:4" s="456" customFormat="1" ht="28.8" x14ac:dyDescent="0.55000000000000004">
      <c r="A3" s="464" t="s">
        <v>567</v>
      </c>
      <c r="B3" s="463"/>
    </row>
    <row r="4" spans="1:4" s="456" customFormat="1" ht="28.8" x14ac:dyDescent="0.55000000000000004">
      <c r="A4" s="464" t="s">
        <v>594</v>
      </c>
      <c r="B4" s="463"/>
    </row>
    <row r="5" spans="1:4" x14ac:dyDescent="0.3">
      <c r="A5" s="197"/>
      <c r="B5" s="197"/>
      <c r="C5" s="426"/>
      <c r="D5" s="426"/>
    </row>
    <row r="6" spans="1:4" ht="30.9" customHeight="1" x14ac:dyDescent="0.35">
      <c r="A6" s="431" t="s">
        <v>121</v>
      </c>
      <c r="B6" s="455" t="s">
        <v>570</v>
      </c>
      <c r="C6" s="426"/>
      <c r="D6" s="426"/>
    </row>
    <row r="7" spans="1:4" s="426" customFormat="1" ht="30.9" customHeight="1" x14ac:dyDescent="0.3">
      <c r="A7" s="439" t="s">
        <v>571</v>
      </c>
      <c r="B7" s="449"/>
    </row>
    <row r="8" spans="1:4" ht="30.9" customHeight="1" x14ac:dyDescent="0.3">
      <c r="A8" s="431" t="s">
        <v>122</v>
      </c>
      <c r="B8" s="449"/>
      <c r="C8" s="426"/>
      <c r="D8" s="426"/>
    </row>
    <row r="9" spans="1:4" ht="30.9" customHeight="1" x14ac:dyDescent="0.3">
      <c r="A9" s="431" t="s">
        <v>120</v>
      </c>
      <c r="B9" s="449"/>
      <c r="C9" s="426"/>
      <c r="D9" s="426"/>
    </row>
    <row r="10" spans="1:4" ht="30.9" customHeight="1" x14ac:dyDescent="0.3">
      <c r="A10" s="431" t="s">
        <v>118</v>
      </c>
      <c r="B10" s="450"/>
      <c r="C10" s="426"/>
      <c r="D10" s="426"/>
    </row>
    <row r="11" spans="1:4" ht="30.9" customHeight="1" x14ac:dyDescent="0.3">
      <c r="A11" s="431" t="s">
        <v>119</v>
      </c>
      <c r="B11" s="450"/>
      <c r="C11" s="426"/>
      <c r="D11" s="426"/>
    </row>
    <row r="12" spans="1:4" ht="30.9" customHeight="1" x14ac:dyDescent="0.3">
      <c r="A12" s="431" t="s">
        <v>130</v>
      </c>
      <c r="B12" s="450"/>
      <c r="C12" s="426"/>
      <c r="D12" s="426"/>
    </row>
    <row r="13" spans="1:4" ht="30.9" customHeight="1" x14ac:dyDescent="0.3">
      <c r="A13" s="432" t="s">
        <v>123</v>
      </c>
      <c r="B13" s="450"/>
      <c r="C13" s="426"/>
      <c r="D13" s="426"/>
    </row>
    <row r="14" spans="1:4" ht="30.9" customHeight="1" x14ac:dyDescent="0.3">
      <c r="A14" s="432" t="s">
        <v>124</v>
      </c>
      <c r="B14" s="450"/>
      <c r="C14" s="426"/>
      <c r="D14" s="426"/>
    </row>
    <row r="15" spans="1:4" ht="30.9" customHeight="1" x14ac:dyDescent="0.3">
      <c r="A15" s="433" t="s">
        <v>143</v>
      </c>
      <c r="B15" s="451"/>
      <c r="C15" s="426"/>
      <c r="D15" s="426"/>
    </row>
    <row r="16" spans="1:4" ht="30.9" customHeight="1" x14ac:dyDescent="0.3">
      <c r="A16" s="434" t="s">
        <v>126</v>
      </c>
      <c r="B16" s="451"/>
      <c r="C16" s="426"/>
      <c r="D16" s="426"/>
    </row>
    <row r="17" spans="1:4" ht="30.9" customHeight="1" x14ac:dyDescent="0.3">
      <c r="A17" s="434" t="s">
        <v>127</v>
      </c>
      <c r="B17" s="451"/>
      <c r="C17" s="426"/>
      <c r="D17" s="426"/>
    </row>
    <row r="18" spans="1:4" ht="30.9" customHeight="1" x14ac:dyDescent="0.3">
      <c r="A18" s="434" t="s">
        <v>125</v>
      </c>
      <c r="B18" s="451"/>
      <c r="C18" s="426"/>
      <c r="D18" s="426"/>
    </row>
    <row r="19" spans="1:4" ht="16.5" customHeight="1" x14ac:dyDescent="0.3">
      <c r="A19" s="197"/>
      <c r="B19" s="197"/>
      <c r="C19" s="426"/>
      <c r="D19" s="426"/>
    </row>
    <row r="20" spans="1:4" ht="24.9" customHeight="1" x14ac:dyDescent="0.3">
      <c r="A20" s="465" t="s">
        <v>131</v>
      </c>
      <c r="B20" s="465"/>
      <c r="C20" s="426"/>
      <c r="D20" s="426"/>
    </row>
    <row r="21" spans="1:4" ht="57.6" customHeight="1" x14ac:dyDescent="0.3">
      <c r="A21" s="462" t="s">
        <v>449</v>
      </c>
      <c r="B21" s="462"/>
      <c r="C21" s="426"/>
      <c r="D21" s="426"/>
    </row>
    <row r="22" spans="1:4" ht="29.4" customHeight="1" x14ac:dyDescent="0.3">
      <c r="A22" s="466" t="s">
        <v>132</v>
      </c>
      <c r="B22" s="466"/>
      <c r="C22" s="426"/>
      <c r="D22" s="426"/>
    </row>
    <row r="23" spans="1:4" ht="24.9" customHeight="1" x14ac:dyDescent="0.3">
      <c r="A23" s="467" t="s">
        <v>133</v>
      </c>
      <c r="B23" s="467"/>
      <c r="C23" s="426"/>
      <c r="D23" s="426"/>
    </row>
    <row r="24" spans="1:4" ht="24.9" customHeight="1" x14ac:dyDescent="0.3">
      <c r="A24" s="452" t="s">
        <v>134</v>
      </c>
      <c r="B24" s="197"/>
      <c r="C24" s="426"/>
      <c r="D24" s="426"/>
    </row>
    <row r="25" spans="1:4" s="436" customFormat="1" ht="28.5" customHeight="1" x14ac:dyDescent="0.3">
      <c r="A25" s="468" t="s">
        <v>135</v>
      </c>
      <c r="B25" s="468"/>
    </row>
    <row r="26" spans="1:4" s="436" customFormat="1" ht="17.399999999999999" customHeight="1" x14ac:dyDescent="0.3">
      <c r="A26" s="466" t="s">
        <v>136</v>
      </c>
      <c r="B26" s="466"/>
    </row>
    <row r="27" spans="1:4" s="436" customFormat="1" ht="26.4" customHeight="1" x14ac:dyDescent="0.3">
      <c r="A27" s="466" t="s">
        <v>450</v>
      </c>
      <c r="B27" s="466"/>
    </row>
    <row r="28" spans="1:4" s="436" customFormat="1" ht="27.75" customHeight="1" x14ac:dyDescent="0.3">
      <c r="A28" s="466" t="s">
        <v>451</v>
      </c>
      <c r="B28" s="466"/>
    </row>
    <row r="29" spans="1:4" s="436" customFormat="1" ht="36.9" customHeight="1" x14ac:dyDescent="0.3">
      <c r="A29" s="466" t="s">
        <v>452</v>
      </c>
      <c r="B29" s="466"/>
    </row>
    <row r="30" spans="1:4" s="436" customFormat="1" ht="41.4" customHeight="1" x14ac:dyDescent="0.3">
      <c r="A30" s="466" t="s">
        <v>137</v>
      </c>
      <c r="B30" s="466"/>
    </row>
    <row r="31" spans="1:4" ht="35.4" customHeight="1" x14ac:dyDescent="0.3">
      <c r="A31" s="453"/>
      <c r="B31" s="453"/>
      <c r="C31" s="426"/>
      <c r="D31" s="426"/>
    </row>
    <row r="32" spans="1:4" ht="24.9" customHeight="1" x14ac:dyDescent="0.3">
      <c r="A32" s="197" t="s">
        <v>138</v>
      </c>
      <c r="B32" s="197" t="s">
        <v>139</v>
      </c>
      <c r="C32" s="426"/>
      <c r="D32" s="426"/>
    </row>
    <row r="33" spans="1:4" ht="24.9" customHeight="1" x14ac:dyDescent="0.3">
      <c r="A33" s="426"/>
      <c r="B33" s="426"/>
      <c r="C33" s="426"/>
      <c r="D33" s="426"/>
    </row>
    <row r="34" spans="1:4" x14ac:dyDescent="0.3">
      <c r="A34" s="426"/>
      <c r="B34" s="426"/>
      <c r="C34" s="426"/>
      <c r="D34" s="426"/>
    </row>
    <row r="35" spans="1:4" x14ac:dyDescent="0.3">
      <c r="A35" s="426"/>
      <c r="B35" s="426"/>
      <c r="C35" s="426"/>
      <c r="D35" s="426"/>
    </row>
    <row r="36" spans="1:4" x14ac:dyDescent="0.3">
      <c r="A36" s="426"/>
      <c r="B36" s="426"/>
      <c r="C36" s="426"/>
      <c r="D36" s="426"/>
    </row>
    <row r="37" spans="1:4" x14ac:dyDescent="0.3">
      <c r="A37" s="426"/>
      <c r="B37" s="426"/>
      <c r="C37" s="426"/>
      <c r="D37" s="426"/>
    </row>
    <row r="38" spans="1:4" x14ac:dyDescent="0.3">
      <c r="A38" s="426"/>
      <c r="B38" s="426"/>
      <c r="C38" s="426"/>
      <c r="D38" s="426"/>
    </row>
    <row r="39" spans="1:4" x14ac:dyDescent="0.3">
      <c r="A39" s="426"/>
      <c r="B39" s="426"/>
      <c r="C39" s="426"/>
      <c r="D39" s="426"/>
    </row>
    <row r="40" spans="1:4" x14ac:dyDescent="0.3">
      <c r="A40" s="426"/>
      <c r="B40" s="426"/>
      <c r="C40" s="426"/>
      <c r="D40" s="426"/>
    </row>
    <row r="41" spans="1:4" x14ac:dyDescent="0.3">
      <c r="A41" s="426"/>
      <c r="B41" s="426"/>
      <c r="C41" s="426"/>
      <c r="D41" s="426"/>
    </row>
    <row r="42" spans="1:4" x14ac:dyDescent="0.3">
      <c r="A42" s="426"/>
      <c r="B42" s="426"/>
      <c r="C42" s="426"/>
      <c r="D42" s="426"/>
    </row>
    <row r="43" spans="1:4" x14ac:dyDescent="0.3">
      <c r="A43" s="426"/>
      <c r="B43" s="426"/>
      <c r="C43" s="426"/>
      <c r="D43" s="426"/>
    </row>
    <row r="44" spans="1:4" x14ac:dyDescent="0.3">
      <c r="A44" s="426"/>
      <c r="B44" s="426"/>
      <c r="C44" s="426"/>
      <c r="D44" s="426"/>
    </row>
    <row r="45" spans="1:4" x14ac:dyDescent="0.3">
      <c r="A45" s="426"/>
      <c r="B45" s="426"/>
      <c r="C45" s="426"/>
      <c r="D45" s="426"/>
    </row>
    <row r="46" spans="1:4" x14ac:dyDescent="0.3">
      <c r="A46" s="426"/>
      <c r="B46" s="426"/>
      <c r="C46" s="426"/>
      <c r="D46" s="426"/>
    </row>
  </sheetData>
  <mergeCells count="14">
    <mergeCell ref="A29:B29"/>
    <mergeCell ref="A30:B30"/>
    <mergeCell ref="A22:B22"/>
    <mergeCell ref="A23:B23"/>
    <mergeCell ref="A25:B25"/>
    <mergeCell ref="A26:B26"/>
    <mergeCell ref="A27:B27"/>
    <mergeCell ref="A28:B28"/>
    <mergeCell ref="A21:B21"/>
    <mergeCell ref="A1:B1"/>
    <mergeCell ref="A2:B2"/>
    <mergeCell ref="A3:B3"/>
    <mergeCell ref="A4:B4"/>
    <mergeCell ref="A20:B20"/>
  </mergeCells>
  <printOptions horizontalCentered="1"/>
  <pageMargins left="0.45" right="0.45" top="0.75" bottom="0.5" header="0.3" footer="0.05"/>
  <pageSetup scale="72" orientation="portrait" r:id="rId1"/>
  <headerFooter>
    <oddFooter>&amp;L&amp;Z&amp;F
- &amp;A&amp;RP &amp;P/&amp;N,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24"/>
  <sheetViews>
    <sheetView tabSelected="1" showWhiteSpace="0" topLeftCell="A13" zoomScale="90" zoomScaleNormal="90" zoomScaleSheetLayoutView="100" zoomScalePageLayoutView="86" workbookViewId="0">
      <selection activeCell="A14" sqref="A14"/>
    </sheetView>
  </sheetViews>
  <sheetFormatPr defaultColWidth="9.33203125" defaultRowHeight="14.4" x14ac:dyDescent="0.3"/>
  <cols>
    <col min="1" max="1" width="43.44140625" style="88" customWidth="1"/>
    <col min="2" max="10" width="15.88671875" style="88" customWidth="1"/>
    <col min="11" max="11" width="29.21875" style="88" customWidth="1"/>
    <col min="12" max="12" width="78" style="88" customWidth="1"/>
    <col min="13" max="13" width="7.33203125" style="88" customWidth="1"/>
    <col min="14" max="16" width="15.6640625" style="88" customWidth="1"/>
    <col min="17" max="17" width="16.44140625" style="88" customWidth="1"/>
    <col min="18" max="18" width="13.44140625" style="88" customWidth="1"/>
    <col min="19" max="19" width="16" style="88" customWidth="1"/>
    <col min="20" max="16384" width="9.33203125" style="88"/>
  </cols>
  <sheetData>
    <row r="1" spans="1:18" s="519" customFormat="1" ht="27.6" customHeight="1" x14ac:dyDescent="0.4">
      <c r="A1" s="518" t="s">
        <v>150</v>
      </c>
      <c r="B1" s="518"/>
      <c r="C1" s="518"/>
      <c r="D1" s="518"/>
      <c r="E1" s="518"/>
      <c r="F1" s="518"/>
      <c r="G1" s="518"/>
      <c r="H1" s="518"/>
      <c r="I1" s="518"/>
      <c r="J1" s="518"/>
    </row>
    <row r="2" spans="1:18" s="519" customFormat="1" ht="24.6" x14ac:dyDescent="0.4">
      <c r="A2" s="520" t="s">
        <v>574</v>
      </c>
      <c r="B2" s="521"/>
      <c r="C2" s="521"/>
      <c r="D2" s="521"/>
      <c r="E2" s="521"/>
      <c r="F2" s="521"/>
      <c r="G2" s="521"/>
      <c r="H2" s="521"/>
      <c r="I2" s="521"/>
      <c r="J2" s="521"/>
      <c r="O2" s="522"/>
    </row>
    <row r="3" spans="1:18" s="519" customFormat="1" ht="31.5" customHeight="1" x14ac:dyDescent="0.4">
      <c r="A3" s="518" t="str">
        <f>+'(1) Provider Info and Cert'!A4:B4</f>
        <v>For DMC Capacity Building and Room &amp; Board Cost Only</v>
      </c>
      <c r="B3" s="521"/>
      <c r="C3" s="521"/>
      <c r="D3" s="521"/>
      <c r="E3" s="521"/>
      <c r="F3" s="521"/>
      <c r="G3" s="521"/>
      <c r="H3" s="521"/>
      <c r="I3" s="521"/>
      <c r="J3" s="521"/>
      <c r="O3" s="522"/>
    </row>
    <row r="4" spans="1:18" s="457" customFormat="1" ht="31.5" customHeight="1" x14ac:dyDescent="0.5">
      <c r="A4" s="42"/>
      <c r="B4" s="458"/>
      <c r="C4" s="458"/>
      <c r="D4" s="458"/>
      <c r="E4" s="458"/>
      <c r="F4" s="458"/>
      <c r="G4" s="458"/>
      <c r="H4" s="458"/>
      <c r="I4" s="458"/>
      <c r="J4" s="458"/>
      <c r="O4" s="459"/>
    </row>
    <row r="5" spans="1:18" s="428" customFormat="1" ht="30.6" customHeight="1" x14ac:dyDescent="0.25">
      <c r="A5" s="523" t="s">
        <v>595</v>
      </c>
      <c r="B5" s="427"/>
      <c r="C5" s="427"/>
      <c r="D5" s="427"/>
      <c r="E5" s="427"/>
      <c r="F5" s="427"/>
      <c r="G5" s="427"/>
      <c r="H5" s="427"/>
      <c r="I5" s="427"/>
      <c r="J5" s="427"/>
      <c r="O5" s="429"/>
    </row>
    <row r="6" spans="1:18" ht="21" customHeight="1" x14ac:dyDescent="0.3">
      <c r="A6" s="435" t="s">
        <v>568</v>
      </c>
      <c r="B6" s="516" t="s">
        <v>577</v>
      </c>
      <c r="C6" s="516" t="s">
        <v>578</v>
      </c>
      <c r="D6" s="516" t="s">
        <v>579</v>
      </c>
      <c r="E6" s="516" t="s">
        <v>580</v>
      </c>
      <c r="F6" s="516" t="s">
        <v>581</v>
      </c>
      <c r="G6" s="516" t="s">
        <v>591</v>
      </c>
      <c r="H6" s="516" t="s">
        <v>590</v>
      </c>
      <c r="I6" s="516" t="s">
        <v>589</v>
      </c>
      <c r="J6" s="516"/>
      <c r="K6" s="517" t="s">
        <v>364</v>
      </c>
    </row>
    <row r="7" spans="1:18" ht="72" x14ac:dyDescent="0.3">
      <c r="A7" s="435"/>
      <c r="B7" s="442" t="s">
        <v>582</v>
      </c>
      <c r="C7" s="442" t="s">
        <v>584</v>
      </c>
      <c r="D7" s="442" t="s">
        <v>583</v>
      </c>
      <c r="E7" s="442" t="s">
        <v>585</v>
      </c>
      <c r="F7" s="442" t="s">
        <v>586</v>
      </c>
      <c r="G7" s="442" t="s">
        <v>587</v>
      </c>
      <c r="H7" s="442" t="s">
        <v>588</v>
      </c>
      <c r="I7" s="442" t="s">
        <v>592</v>
      </c>
      <c r="J7" s="442" t="s">
        <v>149</v>
      </c>
      <c r="K7" s="443"/>
    </row>
    <row r="8" spans="1:18" ht="24.9" customHeight="1" x14ac:dyDescent="0.3">
      <c r="A8" s="423" t="s">
        <v>604</v>
      </c>
      <c r="B8" s="445"/>
      <c r="C8" s="446"/>
      <c r="D8" s="446"/>
      <c r="E8" s="446"/>
      <c r="F8" s="446"/>
      <c r="G8" s="446"/>
      <c r="H8" s="446"/>
      <c r="I8" s="446"/>
      <c r="J8" s="444">
        <f t="shared" ref="J8:J13" si="0">SUM(B8:I8)</f>
        <v>0</v>
      </c>
      <c r="K8" s="445"/>
      <c r="L8" s="90"/>
      <c r="R8" s="89"/>
    </row>
    <row r="9" spans="1:18" ht="24.9" hidden="1" customHeight="1" x14ac:dyDescent="0.3">
      <c r="A9" s="423" t="s">
        <v>575</v>
      </c>
      <c r="B9" s="445"/>
      <c r="C9" s="446"/>
      <c r="D9" s="446"/>
      <c r="E9" s="446"/>
      <c r="F9" s="446"/>
      <c r="G9" s="446"/>
      <c r="H9" s="446"/>
      <c r="I9" s="446"/>
      <c r="J9" s="444">
        <f t="shared" si="0"/>
        <v>0</v>
      </c>
      <c r="K9" s="445"/>
      <c r="L9" s="90"/>
      <c r="R9" s="89"/>
    </row>
    <row r="10" spans="1:18" ht="24.9" hidden="1" customHeight="1" x14ac:dyDescent="0.3">
      <c r="A10" s="424" t="s">
        <v>50</v>
      </c>
      <c r="B10" s="438"/>
      <c r="C10" s="441"/>
      <c r="D10" s="441"/>
      <c r="E10" s="441"/>
      <c r="F10" s="441"/>
      <c r="G10" s="441"/>
      <c r="H10" s="441"/>
      <c r="I10" s="441"/>
      <c r="J10" s="425">
        <f t="shared" si="0"/>
        <v>0</v>
      </c>
      <c r="K10" s="438"/>
      <c r="L10" s="90"/>
      <c r="R10" s="89"/>
    </row>
    <row r="11" spans="1:18" ht="24.9" hidden="1" customHeight="1" x14ac:dyDescent="0.3">
      <c r="A11" s="424" t="s">
        <v>51</v>
      </c>
      <c r="B11" s="438"/>
      <c r="C11" s="441"/>
      <c r="D11" s="441"/>
      <c r="E11" s="441"/>
      <c r="F11" s="441"/>
      <c r="G11" s="441"/>
      <c r="H11" s="441"/>
      <c r="I11" s="441"/>
      <c r="J11" s="425">
        <f t="shared" si="0"/>
        <v>0</v>
      </c>
      <c r="K11" s="438"/>
      <c r="L11" s="90"/>
      <c r="R11" s="89"/>
    </row>
    <row r="12" spans="1:18" ht="24.9" hidden="1" customHeight="1" x14ac:dyDescent="0.3">
      <c r="A12" s="424" t="s">
        <v>319</v>
      </c>
      <c r="B12" s="438"/>
      <c r="C12" s="441"/>
      <c r="D12" s="441"/>
      <c r="E12" s="441"/>
      <c r="F12" s="441"/>
      <c r="G12" s="441"/>
      <c r="H12" s="441"/>
      <c r="I12" s="441"/>
      <c r="J12" s="425">
        <f t="shared" si="0"/>
        <v>0</v>
      </c>
      <c r="K12" s="438"/>
      <c r="L12" s="90"/>
      <c r="R12" s="89"/>
    </row>
    <row r="13" spans="1:18" ht="24.9" customHeight="1" x14ac:dyDescent="0.3">
      <c r="A13" s="437" t="s">
        <v>572</v>
      </c>
      <c r="B13" s="444">
        <f>SUM(B8:B12)</f>
        <v>0</v>
      </c>
      <c r="C13" s="444">
        <f t="shared" ref="C13:I13" si="1">SUM(C8:C12)</f>
        <v>0</v>
      </c>
      <c r="D13" s="444">
        <f t="shared" si="1"/>
        <v>0</v>
      </c>
      <c r="E13" s="444">
        <f t="shared" si="1"/>
        <v>0</v>
      </c>
      <c r="F13" s="444">
        <f t="shared" si="1"/>
        <v>0</v>
      </c>
      <c r="G13" s="444">
        <f t="shared" si="1"/>
        <v>0</v>
      </c>
      <c r="H13" s="444">
        <f t="shared" si="1"/>
        <v>0</v>
      </c>
      <c r="I13" s="444">
        <f t="shared" si="1"/>
        <v>0</v>
      </c>
      <c r="J13" s="444">
        <f t="shared" si="0"/>
        <v>0</v>
      </c>
      <c r="K13" s="430"/>
      <c r="L13" s="91"/>
    </row>
    <row r="14" spans="1:18" ht="25.5" customHeight="1" x14ac:dyDescent="0.3"/>
    <row r="15" spans="1:18" ht="25.5" customHeight="1" x14ac:dyDescent="0.35">
      <c r="A15" s="440" t="s">
        <v>593</v>
      </c>
      <c r="B15" s="448">
        <v>46.96</v>
      </c>
      <c r="C15" s="448">
        <v>46.96</v>
      </c>
      <c r="D15" s="448">
        <v>46.96</v>
      </c>
      <c r="E15" s="448">
        <v>95.34</v>
      </c>
      <c r="F15" s="448">
        <v>95.34</v>
      </c>
      <c r="G15" s="448">
        <v>95.34</v>
      </c>
      <c r="H15" s="448">
        <v>95.34</v>
      </c>
      <c r="I15" s="448">
        <v>95.34</v>
      </c>
    </row>
    <row r="16" spans="1:18" ht="25.5" customHeight="1" x14ac:dyDescent="0.35">
      <c r="A16" s="440" t="s">
        <v>569</v>
      </c>
      <c r="B16" s="447"/>
      <c r="C16" s="447"/>
      <c r="D16" s="447"/>
      <c r="E16" s="447"/>
      <c r="F16" s="447"/>
      <c r="G16" s="447"/>
      <c r="H16" s="447"/>
      <c r="I16" s="447"/>
      <c r="J16" s="454"/>
      <c r="K16" s="88" t="s">
        <v>576</v>
      </c>
    </row>
    <row r="17" spans="1:10" ht="25.5" customHeight="1" x14ac:dyDescent="0.35">
      <c r="A17" s="440" t="s">
        <v>573</v>
      </c>
      <c r="B17" s="460" t="str">
        <f>IF(B16=0,"PLEASE ENTER # OF UNITS",+B13/B16)</f>
        <v>PLEASE ENTER # OF UNITS</v>
      </c>
      <c r="C17" s="460" t="str">
        <f t="shared" ref="C17:J17" si="2">IF(C16=0,"PLEASE ENTER # OF UNITS",+C13/C16)</f>
        <v>PLEASE ENTER # OF UNITS</v>
      </c>
      <c r="D17" s="460" t="str">
        <f t="shared" si="2"/>
        <v>PLEASE ENTER # OF UNITS</v>
      </c>
      <c r="E17" s="460" t="str">
        <f t="shared" si="2"/>
        <v>PLEASE ENTER # OF UNITS</v>
      </c>
      <c r="F17" s="460" t="str">
        <f t="shared" si="2"/>
        <v>PLEASE ENTER # OF UNITS</v>
      </c>
      <c r="G17" s="460" t="str">
        <f t="shared" si="2"/>
        <v>PLEASE ENTER # OF UNITS</v>
      </c>
      <c r="H17" s="460" t="str">
        <f t="shared" si="2"/>
        <v>PLEASE ENTER # OF UNITS</v>
      </c>
      <c r="I17" s="460" t="str">
        <f t="shared" si="2"/>
        <v>PLEASE ENTER # OF UNITS</v>
      </c>
      <c r="J17" s="461" t="str">
        <f t="shared" si="2"/>
        <v>PLEASE ENTER # OF UNITS</v>
      </c>
    </row>
    <row r="21" spans="1:10" ht="57.6" customHeight="1" x14ac:dyDescent="0.4">
      <c r="A21" s="524" t="s">
        <v>596</v>
      </c>
    </row>
    <row r="23" spans="1:10" s="512" customFormat="1" ht="49.8" customHeight="1" x14ac:dyDescent="0.3">
      <c r="A23" s="510"/>
      <c r="B23" s="511" t="s">
        <v>605</v>
      </c>
      <c r="C23" s="511" t="s">
        <v>598</v>
      </c>
      <c r="D23" s="511" t="s">
        <v>599</v>
      </c>
      <c r="E23" s="511" t="s">
        <v>600</v>
      </c>
      <c r="F23" s="511" t="s">
        <v>601</v>
      </c>
      <c r="G23" s="511" t="s">
        <v>602</v>
      </c>
      <c r="H23" s="511" t="s">
        <v>603</v>
      </c>
      <c r="I23" s="511" t="s">
        <v>149</v>
      </c>
      <c r="J23" s="511" t="s">
        <v>606</v>
      </c>
    </row>
    <row r="24" spans="1:10" s="512" customFormat="1" ht="28.2" customHeight="1" x14ac:dyDescent="0.3">
      <c r="A24" s="513" t="s">
        <v>597</v>
      </c>
      <c r="B24" s="514"/>
      <c r="C24" s="514"/>
      <c r="D24" s="514"/>
      <c r="E24" s="514"/>
      <c r="F24" s="514"/>
      <c r="G24" s="514"/>
      <c r="H24" s="514"/>
      <c r="I24" s="515">
        <f>SUM(C24:H24)</f>
        <v>0</v>
      </c>
      <c r="J24" s="515">
        <f>B24-I24</f>
        <v>0</v>
      </c>
    </row>
  </sheetData>
  <printOptions horizontalCentered="1"/>
  <pageMargins left="0.2" right="0.2" top="0.75" bottom="0.8" header="0.3" footer="0.05"/>
  <pageSetup scale="62" fitToHeight="3" orientation="landscape" r:id="rId1"/>
  <headerFooter>
    <oddFooter>&amp;L&amp;Z&amp;F
- &amp;A&amp;RP &amp;P/&amp;N,  &amp;D,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pageSetUpPr fitToPage="1"/>
  </sheetPr>
  <dimension ref="A1:BE117"/>
  <sheetViews>
    <sheetView zoomScale="80" zoomScaleNormal="80" workbookViewId="0">
      <selection activeCell="C20" sqref="C20"/>
    </sheetView>
  </sheetViews>
  <sheetFormatPr defaultColWidth="9.33203125" defaultRowHeight="14.4" x14ac:dyDescent="0.3"/>
  <cols>
    <col min="1" max="1" width="52.6640625" style="71" customWidth="1"/>
    <col min="2" max="2" width="13.6640625" style="7" customWidth="1"/>
    <col min="3" max="3" width="16.33203125" style="7" customWidth="1"/>
    <col min="4" max="5" width="14.44140625" style="7" customWidth="1"/>
    <col min="6" max="6" width="14.6640625" style="7" customWidth="1"/>
    <col min="7" max="7" width="19.44140625" style="7" customWidth="1"/>
    <col min="8" max="8" width="18" style="7" customWidth="1"/>
    <col min="9" max="9" width="24.88671875" style="7" customWidth="1"/>
    <col min="10" max="10" width="26.6640625" style="7" customWidth="1"/>
    <col min="11" max="11" width="25.6640625" style="7" customWidth="1"/>
    <col min="12" max="12" width="20.109375" style="7" customWidth="1"/>
    <col min="13" max="13" width="15.88671875" style="71" customWidth="1"/>
    <col min="14" max="14" width="26.6640625" style="71" customWidth="1"/>
    <col min="15" max="15" width="20.44140625" style="71" customWidth="1"/>
    <col min="16" max="17" width="25.6640625" style="71" customWidth="1"/>
    <col min="18" max="18" width="29.33203125" style="71" customWidth="1"/>
    <col min="19" max="19" width="21.33203125" style="71" customWidth="1"/>
    <col min="20" max="49" width="12.6640625" style="71" customWidth="1"/>
    <col min="50" max="50" width="12.109375" style="71" customWidth="1"/>
    <col min="51" max="51" width="12.6640625" style="71" customWidth="1"/>
    <col min="52" max="52" width="10.44140625" style="71" customWidth="1"/>
    <col min="53" max="53" width="13" style="71" customWidth="1"/>
    <col min="54" max="54" width="10.6640625" style="71" customWidth="1"/>
    <col min="55" max="55" width="11.5546875" style="71" customWidth="1"/>
    <col min="56" max="56" width="11.109375" style="71" customWidth="1"/>
    <col min="57" max="57" width="10" style="71" customWidth="1"/>
    <col min="58" max="225" width="9.33203125" style="71"/>
    <col min="226" max="226" width="18.6640625" style="71" customWidth="1"/>
    <col min="227" max="227" width="17.5546875" style="71" customWidth="1"/>
    <col min="228" max="228" width="20" style="71" customWidth="1"/>
    <col min="229" max="229" width="45.44140625" style="71" customWidth="1"/>
    <col min="230" max="237" width="9.33203125" style="71"/>
    <col min="238" max="238" width="20.6640625" style="71" customWidth="1"/>
    <col min="239" max="239" width="16" style="71" customWidth="1"/>
    <col min="240" max="240" width="15" style="71" bestFit="1" customWidth="1"/>
    <col min="241" max="481" width="9.33203125" style="71"/>
    <col min="482" max="482" width="18.6640625" style="71" customWidth="1"/>
    <col min="483" max="483" width="17.5546875" style="71" customWidth="1"/>
    <col min="484" max="484" width="20" style="71" customWidth="1"/>
    <col min="485" max="485" width="45.44140625" style="71" customWidth="1"/>
    <col min="486" max="493" width="9.33203125" style="71"/>
    <col min="494" max="494" width="20.6640625" style="71" customWidth="1"/>
    <col min="495" max="495" width="16" style="71" customWidth="1"/>
    <col min="496" max="496" width="15" style="71" bestFit="1" customWidth="1"/>
    <col min="497" max="737" width="9.33203125" style="71"/>
    <col min="738" max="738" width="18.6640625" style="71" customWidth="1"/>
    <col min="739" max="739" width="17.5546875" style="71" customWidth="1"/>
    <col min="740" max="740" width="20" style="71" customWidth="1"/>
    <col min="741" max="741" width="45.44140625" style="71" customWidth="1"/>
    <col min="742" max="749" width="9.33203125" style="71"/>
    <col min="750" max="750" width="20.6640625" style="71" customWidth="1"/>
    <col min="751" max="751" width="16" style="71" customWidth="1"/>
    <col min="752" max="752" width="15" style="71" bestFit="1" customWidth="1"/>
    <col min="753" max="993" width="9.33203125" style="71"/>
    <col min="994" max="994" width="18.6640625" style="71" customWidth="1"/>
    <col min="995" max="995" width="17.5546875" style="71" customWidth="1"/>
    <col min="996" max="996" width="20" style="71" customWidth="1"/>
    <col min="997" max="997" width="45.44140625" style="71" customWidth="1"/>
    <col min="998" max="1005" width="9.33203125" style="71"/>
    <col min="1006" max="1006" width="20.6640625" style="71" customWidth="1"/>
    <col min="1007" max="1007" width="16" style="71" customWidth="1"/>
    <col min="1008" max="1008" width="15" style="71" bestFit="1" customWidth="1"/>
    <col min="1009" max="1249" width="9.33203125" style="71"/>
    <col min="1250" max="1250" width="18.6640625" style="71" customWidth="1"/>
    <col min="1251" max="1251" width="17.5546875" style="71" customWidth="1"/>
    <col min="1252" max="1252" width="20" style="71" customWidth="1"/>
    <col min="1253" max="1253" width="45.44140625" style="71" customWidth="1"/>
    <col min="1254" max="1261" width="9.33203125" style="71"/>
    <col min="1262" max="1262" width="20.6640625" style="71" customWidth="1"/>
    <col min="1263" max="1263" width="16" style="71" customWidth="1"/>
    <col min="1264" max="1264" width="15" style="71" bestFit="1" customWidth="1"/>
    <col min="1265" max="1505" width="9.33203125" style="71"/>
    <col min="1506" max="1506" width="18.6640625" style="71" customWidth="1"/>
    <col min="1507" max="1507" width="17.5546875" style="71" customWidth="1"/>
    <col min="1508" max="1508" width="20" style="71" customWidth="1"/>
    <col min="1509" max="1509" width="45.44140625" style="71" customWidth="1"/>
    <col min="1510" max="1517" width="9.33203125" style="71"/>
    <col min="1518" max="1518" width="20.6640625" style="71" customWidth="1"/>
    <col min="1519" max="1519" width="16" style="71" customWidth="1"/>
    <col min="1520" max="1520" width="15" style="71" bestFit="1" customWidth="1"/>
    <col min="1521" max="1761" width="9.33203125" style="71"/>
    <col min="1762" max="1762" width="18.6640625" style="71" customWidth="1"/>
    <col min="1763" max="1763" width="17.5546875" style="71" customWidth="1"/>
    <col min="1764" max="1764" width="20" style="71" customWidth="1"/>
    <col min="1765" max="1765" width="45.44140625" style="71" customWidth="1"/>
    <col min="1766" max="1773" width="9.33203125" style="71"/>
    <col min="1774" max="1774" width="20.6640625" style="71" customWidth="1"/>
    <col min="1775" max="1775" width="16" style="71" customWidth="1"/>
    <col min="1776" max="1776" width="15" style="71" bestFit="1" customWidth="1"/>
    <col min="1777" max="2017" width="9.33203125" style="71"/>
    <col min="2018" max="2018" width="18.6640625" style="71" customWidth="1"/>
    <col min="2019" max="2019" width="17.5546875" style="71" customWidth="1"/>
    <col min="2020" max="2020" width="20" style="71" customWidth="1"/>
    <col min="2021" max="2021" width="45.44140625" style="71" customWidth="1"/>
    <col min="2022" max="2029" width="9.33203125" style="71"/>
    <col min="2030" max="2030" width="20.6640625" style="71" customWidth="1"/>
    <col min="2031" max="2031" width="16" style="71" customWidth="1"/>
    <col min="2032" max="2032" width="15" style="71" bestFit="1" customWidth="1"/>
    <col min="2033" max="2273" width="9.33203125" style="71"/>
    <col min="2274" max="2274" width="18.6640625" style="71" customWidth="1"/>
    <col min="2275" max="2275" width="17.5546875" style="71" customWidth="1"/>
    <col min="2276" max="2276" width="20" style="71" customWidth="1"/>
    <col min="2277" max="2277" width="45.44140625" style="71" customWidth="1"/>
    <col min="2278" max="2285" width="9.33203125" style="71"/>
    <col min="2286" max="2286" width="20.6640625" style="71" customWidth="1"/>
    <col min="2287" max="2287" width="16" style="71" customWidth="1"/>
    <col min="2288" max="2288" width="15" style="71" bestFit="1" customWidth="1"/>
    <col min="2289" max="2529" width="9.33203125" style="71"/>
    <col min="2530" max="2530" width="18.6640625" style="71" customWidth="1"/>
    <col min="2531" max="2531" width="17.5546875" style="71" customWidth="1"/>
    <col min="2532" max="2532" width="20" style="71" customWidth="1"/>
    <col min="2533" max="2533" width="45.44140625" style="71" customWidth="1"/>
    <col min="2534" max="2541" width="9.33203125" style="71"/>
    <col min="2542" max="2542" width="20.6640625" style="71" customWidth="1"/>
    <col min="2543" max="2543" width="16" style="71" customWidth="1"/>
    <col min="2544" max="2544" width="15" style="71" bestFit="1" customWidth="1"/>
    <col min="2545" max="2785" width="9.33203125" style="71"/>
    <col min="2786" max="2786" width="18.6640625" style="71" customWidth="1"/>
    <col min="2787" max="2787" width="17.5546875" style="71" customWidth="1"/>
    <col min="2788" max="2788" width="20" style="71" customWidth="1"/>
    <col min="2789" max="2789" width="45.44140625" style="71" customWidth="1"/>
    <col min="2790" max="2797" width="9.33203125" style="71"/>
    <col min="2798" max="2798" width="20.6640625" style="71" customWidth="1"/>
    <col min="2799" max="2799" width="16" style="71" customWidth="1"/>
    <col min="2800" max="2800" width="15" style="71" bestFit="1" customWidth="1"/>
    <col min="2801" max="3041" width="9.33203125" style="71"/>
    <col min="3042" max="3042" width="18.6640625" style="71" customWidth="1"/>
    <col min="3043" max="3043" width="17.5546875" style="71" customWidth="1"/>
    <col min="3044" max="3044" width="20" style="71" customWidth="1"/>
    <col min="3045" max="3045" width="45.44140625" style="71" customWidth="1"/>
    <col min="3046" max="3053" width="9.33203125" style="71"/>
    <col min="3054" max="3054" width="20.6640625" style="71" customWidth="1"/>
    <col min="3055" max="3055" width="16" style="71" customWidth="1"/>
    <col min="3056" max="3056" width="15" style="71" bestFit="1" customWidth="1"/>
    <col min="3057" max="3297" width="9.33203125" style="71"/>
    <col min="3298" max="3298" width="18.6640625" style="71" customWidth="1"/>
    <col min="3299" max="3299" width="17.5546875" style="71" customWidth="1"/>
    <col min="3300" max="3300" width="20" style="71" customWidth="1"/>
    <col min="3301" max="3301" width="45.44140625" style="71" customWidth="1"/>
    <col min="3302" max="3309" width="9.33203125" style="71"/>
    <col min="3310" max="3310" width="20.6640625" style="71" customWidth="1"/>
    <col min="3311" max="3311" width="16" style="71" customWidth="1"/>
    <col min="3312" max="3312" width="15" style="71" bestFit="1" customWidth="1"/>
    <col min="3313" max="3553" width="9.33203125" style="71"/>
    <col min="3554" max="3554" width="18.6640625" style="71" customWidth="1"/>
    <col min="3555" max="3555" width="17.5546875" style="71" customWidth="1"/>
    <col min="3556" max="3556" width="20" style="71" customWidth="1"/>
    <col min="3557" max="3557" width="45.44140625" style="71" customWidth="1"/>
    <col min="3558" max="3565" width="9.33203125" style="71"/>
    <col min="3566" max="3566" width="20.6640625" style="71" customWidth="1"/>
    <col min="3567" max="3567" width="16" style="71" customWidth="1"/>
    <col min="3568" max="3568" width="15" style="71" bestFit="1" customWidth="1"/>
    <col min="3569" max="3809" width="9.33203125" style="71"/>
    <col min="3810" max="3810" width="18.6640625" style="71" customWidth="1"/>
    <col min="3811" max="3811" width="17.5546875" style="71" customWidth="1"/>
    <col min="3812" max="3812" width="20" style="71" customWidth="1"/>
    <col min="3813" max="3813" width="45.44140625" style="71" customWidth="1"/>
    <col min="3814" max="3821" width="9.33203125" style="71"/>
    <col min="3822" max="3822" width="20.6640625" style="71" customWidth="1"/>
    <col min="3823" max="3823" width="16" style="71" customWidth="1"/>
    <col min="3824" max="3824" width="15" style="71" bestFit="1" customWidth="1"/>
    <col min="3825" max="4065" width="9.33203125" style="71"/>
    <col min="4066" max="4066" width="18.6640625" style="71" customWidth="1"/>
    <col min="4067" max="4067" width="17.5546875" style="71" customWidth="1"/>
    <col min="4068" max="4068" width="20" style="71" customWidth="1"/>
    <col min="4069" max="4069" width="45.44140625" style="71" customWidth="1"/>
    <col min="4070" max="4077" width="9.33203125" style="71"/>
    <col min="4078" max="4078" width="20.6640625" style="71" customWidth="1"/>
    <col min="4079" max="4079" width="16" style="71" customWidth="1"/>
    <col min="4080" max="4080" width="15" style="71" bestFit="1" customWidth="1"/>
    <col min="4081" max="4321" width="9.33203125" style="71"/>
    <col min="4322" max="4322" width="18.6640625" style="71" customWidth="1"/>
    <col min="4323" max="4323" width="17.5546875" style="71" customWidth="1"/>
    <col min="4324" max="4324" width="20" style="71" customWidth="1"/>
    <col min="4325" max="4325" width="45.44140625" style="71" customWidth="1"/>
    <col min="4326" max="4333" width="9.33203125" style="71"/>
    <col min="4334" max="4334" width="20.6640625" style="71" customWidth="1"/>
    <col min="4335" max="4335" width="16" style="71" customWidth="1"/>
    <col min="4336" max="4336" width="15" style="71" bestFit="1" customWidth="1"/>
    <col min="4337" max="4577" width="9.33203125" style="71"/>
    <col min="4578" max="4578" width="18.6640625" style="71" customWidth="1"/>
    <col min="4579" max="4579" width="17.5546875" style="71" customWidth="1"/>
    <col min="4580" max="4580" width="20" style="71" customWidth="1"/>
    <col min="4581" max="4581" width="45.44140625" style="71" customWidth="1"/>
    <col min="4582" max="4589" width="9.33203125" style="71"/>
    <col min="4590" max="4590" width="20.6640625" style="71" customWidth="1"/>
    <col min="4591" max="4591" width="16" style="71" customWidth="1"/>
    <col min="4592" max="4592" width="15" style="71" bestFit="1" customWidth="1"/>
    <col min="4593" max="4833" width="9.33203125" style="71"/>
    <col min="4834" max="4834" width="18.6640625" style="71" customWidth="1"/>
    <col min="4835" max="4835" width="17.5546875" style="71" customWidth="1"/>
    <col min="4836" max="4836" width="20" style="71" customWidth="1"/>
    <col min="4837" max="4837" width="45.44140625" style="71" customWidth="1"/>
    <col min="4838" max="4845" width="9.33203125" style="71"/>
    <col min="4846" max="4846" width="20.6640625" style="71" customWidth="1"/>
    <col min="4847" max="4847" width="16" style="71" customWidth="1"/>
    <col min="4848" max="4848" width="15" style="71" bestFit="1" customWidth="1"/>
    <col min="4849" max="5089" width="9.33203125" style="71"/>
    <col min="5090" max="5090" width="18.6640625" style="71" customWidth="1"/>
    <col min="5091" max="5091" width="17.5546875" style="71" customWidth="1"/>
    <col min="5092" max="5092" width="20" style="71" customWidth="1"/>
    <col min="5093" max="5093" width="45.44140625" style="71" customWidth="1"/>
    <col min="5094" max="5101" width="9.33203125" style="71"/>
    <col min="5102" max="5102" width="20.6640625" style="71" customWidth="1"/>
    <col min="5103" max="5103" width="16" style="71" customWidth="1"/>
    <col min="5104" max="5104" width="15" style="71" bestFit="1" customWidth="1"/>
    <col min="5105" max="5345" width="9.33203125" style="71"/>
    <col min="5346" max="5346" width="18.6640625" style="71" customWidth="1"/>
    <col min="5347" max="5347" width="17.5546875" style="71" customWidth="1"/>
    <col min="5348" max="5348" width="20" style="71" customWidth="1"/>
    <col min="5349" max="5349" width="45.44140625" style="71" customWidth="1"/>
    <col min="5350" max="5357" width="9.33203125" style="71"/>
    <col min="5358" max="5358" width="20.6640625" style="71" customWidth="1"/>
    <col min="5359" max="5359" width="16" style="71" customWidth="1"/>
    <col min="5360" max="5360" width="15" style="71" bestFit="1" customWidth="1"/>
    <col min="5361" max="5601" width="9.33203125" style="71"/>
    <col min="5602" max="5602" width="18.6640625" style="71" customWidth="1"/>
    <col min="5603" max="5603" width="17.5546875" style="71" customWidth="1"/>
    <col min="5604" max="5604" width="20" style="71" customWidth="1"/>
    <col min="5605" max="5605" width="45.44140625" style="71" customWidth="1"/>
    <col min="5606" max="5613" width="9.33203125" style="71"/>
    <col min="5614" max="5614" width="20.6640625" style="71" customWidth="1"/>
    <col min="5615" max="5615" width="16" style="71" customWidth="1"/>
    <col min="5616" max="5616" width="15" style="71" bestFit="1" customWidth="1"/>
    <col min="5617" max="5857" width="9.33203125" style="71"/>
    <col min="5858" max="5858" width="18.6640625" style="71" customWidth="1"/>
    <col min="5859" max="5859" width="17.5546875" style="71" customWidth="1"/>
    <col min="5860" max="5860" width="20" style="71" customWidth="1"/>
    <col min="5861" max="5861" width="45.44140625" style="71" customWidth="1"/>
    <col min="5862" max="5869" width="9.33203125" style="71"/>
    <col min="5870" max="5870" width="20.6640625" style="71" customWidth="1"/>
    <col min="5871" max="5871" width="16" style="71" customWidth="1"/>
    <col min="5872" max="5872" width="15" style="71" bestFit="1" customWidth="1"/>
    <col min="5873" max="6113" width="9.33203125" style="71"/>
    <col min="6114" max="6114" width="18.6640625" style="71" customWidth="1"/>
    <col min="6115" max="6115" width="17.5546875" style="71" customWidth="1"/>
    <col min="6116" max="6116" width="20" style="71" customWidth="1"/>
    <col min="6117" max="6117" width="45.44140625" style="71" customWidth="1"/>
    <col min="6118" max="6125" width="9.33203125" style="71"/>
    <col min="6126" max="6126" width="20.6640625" style="71" customWidth="1"/>
    <col min="6127" max="6127" width="16" style="71" customWidth="1"/>
    <col min="6128" max="6128" width="15" style="71" bestFit="1" customWidth="1"/>
    <col min="6129" max="6369" width="9.33203125" style="71"/>
    <col min="6370" max="6370" width="18.6640625" style="71" customWidth="1"/>
    <col min="6371" max="6371" width="17.5546875" style="71" customWidth="1"/>
    <col min="6372" max="6372" width="20" style="71" customWidth="1"/>
    <col min="6373" max="6373" width="45.44140625" style="71" customWidth="1"/>
    <col min="6374" max="6381" width="9.33203125" style="71"/>
    <col min="6382" max="6382" width="20.6640625" style="71" customWidth="1"/>
    <col min="6383" max="6383" width="16" style="71" customWidth="1"/>
    <col min="6384" max="6384" width="15" style="71" bestFit="1" customWidth="1"/>
    <col min="6385" max="6625" width="9.33203125" style="71"/>
    <col min="6626" max="6626" width="18.6640625" style="71" customWidth="1"/>
    <col min="6627" max="6627" width="17.5546875" style="71" customWidth="1"/>
    <col min="6628" max="6628" width="20" style="71" customWidth="1"/>
    <col min="6629" max="6629" width="45.44140625" style="71" customWidth="1"/>
    <col min="6630" max="6637" width="9.33203125" style="71"/>
    <col min="6638" max="6638" width="20.6640625" style="71" customWidth="1"/>
    <col min="6639" max="6639" width="16" style="71" customWidth="1"/>
    <col min="6640" max="6640" width="15" style="71" bestFit="1" customWidth="1"/>
    <col min="6641" max="6881" width="9.33203125" style="71"/>
    <col min="6882" max="6882" width="18.6640625" style="71" customWidth="1"/>
    <col min="6883" max="6883" width="17.5546875" style="71" customWidth="1"/>
    <col min="6884" max="6884" width="20" style="71" customWidth="1"/>
    <col min="6885" max="6885" width="45.44140625" style="71" customWidth="1"/>
    <col min="6886" max="6893" width="9.33203125" style="71"/>
    <col min="6894" max="6894" width="20.6640625" style="71" customWidth="1"/>
    <col min="6895" max="6895" width="16" style="71" customWidth="1"/>
    <col min="6896" max="6896" width="15" style="71" bestFit="1" customWidth="1"/>
    <col min="6897" max="7137" width="9.33203125" style="71"/>
    <col min="7138" max="7138" width="18.6640625" style="71" customWidth="1"/>
    <col min="7139" max="7139" width="17.5546875" style="71" customWidth="1"/>
    <col min="7140" max="7140" width="20" style="71" customWidth="1"/>
    <col min="7141" max="7141" width="45.44140625" style="71" customWidth="1"/>
    <col min="7142" max="7149" width="9.33203125" style="71"/>
    <col min="7150" max="7150" width="20.6640625" style="71" customWidth="1"/>
    <col min="7151" max="7151" width="16" style="71" customWidth="1"/>
    <col min="7152" max="7152" width="15" style="71" bestFit="1" customWidth="1"/>
    <col min="7153" max="7393" width="9.33203125" style="71"/>
    <col min="7394" max="7394" width="18.6640625" style="71" customWidth="1"/>
    <col min="7395" max="7395" width="17.5546875" style="71" customWidth="1"/>
    <col min="7396" max="7396" width="20" style="71" customWidth="1"/>
    <col min="7397" max="7397" width="45.44140625" style="71" customWidth="1"/>
    <col min="7398" max="7405" width="9.33203125" style="71"/>
    <col min="7406" max="7406" width="20.6640625" style="71" customWidth="1"/>
    <col min="7407" max="7407" width="16" style="71" customWidth="1"/>
    <col min="7408" max="7408" width="15" style="71" bestFit="1" customWidth="1"/>
    <col min="7409" max="7649" width="9.33203125" style="71"/>
    <col min="7650" max="7650" width="18.6640625" style="71" customWidth="1"/>
    <col min="7651" max="7651" width="17.5546875" style="71" customWidth="1"/>
    <col min="7652" max="7652" width="20" style="71" customWidth="1"/>
    <col min="7653" max="7653" width="45.44140625" style="71" customWidth="1"/>
    <col min="7654" max="7661" width="9.33203125" style="71"/>
    <col min="7662" max="7662" width="20.6640625" style="71" customWidth="1"/>
    <col min="7663" max="7663" width="16" style="71" customWidth="1"/>
    <col min="7664" max="7664" width="15" style="71" bestFit="1" customWidth="1"/>
    <col min="7665" max="7905" width="9.33203125" style="71"/>
    <col min="7906" max="7906" width="18.6640625" style="71" customWidth="1"/>
    <col min="7907" max="7907" width="17.5546875" style="71" customWidth="1"/>
    <col min="7908" max="7908" width="20" style="71" customWidth="1"/>
    <col min="7909" max="7909" width="45.44140625" style="71" customWidth="1"/>
    <col min="7910" max="7917" width="9.33203125" style="71"/>
    <col min="7918" max="7918" width="20.6640625" style="71" customWidth="1"/>
    <col min="7919" max="7919" width="16" style="71" customWidth="1"/>
    <col min="7920" max="7920" width="15" style="71" bestFit="1" customWidth="1"/>
    <col min="7921" max="8161" width="9.33203125" style="71"/>
    <col min="8162" max="8162" width="18.6640625" style="71" customWidth="1"/>
    <col min="8163" max="8163" width="17.5546875" style="71" customWidth="1"/>
    <col min="8164" max="8164" width="20" style="71" customWidth="1"/>
    <col min="8165" max="8165" width="45.44140625" style="71" customWidth="1"/>
    <col min="8166" max="8173" width="9.33203125" style="71"/>
    <col min="8174" max="8174" width="20.6640625" style="71" customWidth="1"/>
    <col min="8175" max="8175" width="16" style="71" customWidth="1"/>
    <col min="8176" max="8176" width="15" style="71" bestFit="1" customWidth="1"/>
    <col min="8177" max="8417" width="9.33203125" style="71"/>
    <col min="8418" max="8418" width="18.6640625" style="71" customWidth="1"/>
    <col min="8419" max="8419" width="17.5546875" style="71" customWidth="1"/>
    <col min="8420" max="8420" width="20" style="71" customWidth="1"/>
    <col min="8421" max="8421" width="45.44140625" style="71" customWidth="1"/>
    <col min="8422" max="8429" width="9.33203125" style="71"/>
    <col min="8430" max="8430" width="20.6640625" style="71" customWidth="1"/>
    <col min="8431" max="8431" width="16" style="71" customWidth="1"/>
    <col min="8432" max="8432" width="15" style="71" bestFit="1" customWidth="1"/>
    <col min="8433" max="8673" width="9.33203125" style="71"/>
    <col min="8674" max="8674" width="18.6640625" style="71" customWidth="1"/>
    <col min="8675" max="8675" width="17.5546875" style="71" customWidth="1"/>
    <col min="8676" max="8676" width="20" style="71" customWidth="1"/>
    <col min="8677" max="8677" width="45.44140625" style="71" customWidth="1"/>
    <col min="8678" max="8685" width="9.33203125" style="71"/>
    <col min="8686" max="8686" width="20.6640625" style="71" customWidth="1"/>
    <col min="8687" max="8687" width="16" style="71" customWidth="1"/>
    <col min="8688" max="8688" width="15" style="71" bestFit="1" customWidth="1"/>
    <col min="8689" max="8929" width="9.33203125" style="71"/>
    <col min="8930" max="8930" width="18.6640625" style="71" customWidth="1"/>
    <col min="8931" max="8931" width="17.5546875" style="71" customWidth="1"/>
    <col min="8932" max="8932" width="20" style="71" customWidth="1"/>
    <col min="8933" max="8933" width="45.44140625" style="71" customWidth="1"/>
    <col min="8934" max="8941" width="9.33203125" style="71"/>
    <col min="8942" max="8942" width="20.6640625" style="71" customWidth="1"/>
    <col min="8943" max="8943" width="16" style="71" customWidth="1"/>
    <col min="8944" max="8944" width="15" style="71" bestFit="1" customWidth="1"/>
    <col min="8945" max="9185" width="9.33203125" style="71"/>
    <col min="9186" max="9186" width="18.6640625" style="71" customWidth="1"/>
    <col min="9187" max="9187" width="17.5546875" style="71" customWidth="1"/>
    <col min="9188" max="9188" width="20" style="71" customWidth="1"/>
    <col min="9189" max="9189" width="45.44140625" style="71" customWidth="1"/>
    <col min="9190" max="9197" width="9.33203125" style="71"/>
    <col min="9198" max="9198" width="20.6640625" style="71" customWidth="1"/>
    <col min="9199" max="9199" width="16" style="71" customWidth="1"/>
    <col min="9200" max="9200" width="15" style="71" bestFit="1" customWidth="1"/>
    <col min="9201" max="9441" width="9.33203125" style="71"/>
    <col min="9442" max="9442" width="18.6640625" style="71" customWidth="1"/>
    <col min="9443" max="9443" width="17.5546875" style="71" customWidth="1"/>
    <col min="9444" max="9444" width="20" style="71" customWidth="1"/>
    <col min="9445" max="9445" width="45.44140625" style="71" customWidth="1"/>
    <col min="9446" max="9453" width="9.33203125" style="71"/>
    <col min="9454" max="9454" width="20.6640625" style="71" customWidth="1"/>
    <col min="9455" max="9455" width="16" style="71" customWidth="1"/>
    <col min="9456" max="9456" width="15" style="71" bestFit="1" customWidth="1"/>
    <col min="9457" max="9697" width="9.33203125" style="71"/>
    <col min="9698" max="9698" width="18.6640625" style="71" customWidth="1"/>
    <col min="9699" max="9699" width="17.5546875" style="71" customWidth="1"/>
    <col min="9700" max="9700" width="20" style="71" customWidth="1"/>
    <col min="9701" max="9701" width="45.44140625" style="71" customWidth="1"/>
    <col min="9702" max="9709" width="9.33203125" style="71"/>
    <col min="9710" max="9710" width="20.6640625" style="71" customWidth="1"/>
    <col min="9711" max="9711" width="16" style="71" customWidth="1"/>
    <col min="9712" max="9712" width="15" style="71" bestFit="1" customWidth="1"/>
    <col min="9713" max="9953" width="9.33203125" style="71"/>
    <col min="9954" max="9954" width="18.6640625" style="71" customWidth="1"/>
    <col min="9955" max="9955" width="17.5546875" style="71" customWidth="1"/>
    <col min="9956" max="9956" width="20" style="71" customWidth="1"/>
    <col min="9957" max="9957" width="45.44140625" style="71" customWidth="1"/>
    <col min="9958" max="9965" width="9.33203125" style="71"/>
    <col min="9966" max="9966" width="20.6640625" style="71" customWidth="1"/>
    <col min="9967" max="9967" width="16" style="71" customWidth="1"/>
    <col min="9968" max="9968" width="15" style="71" bestFit="1" customWidth="1"/>
    <col min="9969" max="10209" width="9.33203125" style="71"/>
    <col min="10210" max="10210" width="18.6640625" style="71" customWidth="1"/>
    <col min="10211" max="10211" width="17.5546875" style="71" customWidth="1"/>
    <col min="10212" max="10212" width="20" style="71" customWidth="1"/>
    <col min="10213" max="10213" width="45.44140625" style="71" customWidth="1"/>
    <col min="10214" max="10221" width="9.33203125" style="71"/>
    <col min="10222" max="10222" width="20.6640625" style="71" customWidth="1"/>
    <col min="10223" max="10223" width="16" style="71" customWidth="1"/>
    <col min="10224" max="10224" width="15" style="71" bestFit="1" customWidth="1"/>
    <col min="10225" max="10465" width="9.33203125" style="71"/>
    <col min="10466" max="10466" width="18.6640625" style="71" customWidth="1"/>
    <col min="10467" max="10467" width="17.5546875" style="71" customWidth="1"/>
    <col min="10468" max="10468" width="20" style="71" customWidth="1"/>
    <col min="10469" max="10469" width="45.44140625" style="71" customWidth="1"/>
    <col min="10470" max="10477" width="9.33203125" style="71"/>
    <col min="10478" max="10478" width="20.6640625" style="71" customWidth="1"/>
    <col min="10479" max="10479" width="16" style="71" customWidth="1"/>
    <col min="10480" max="10480" width="15" style="71" bestFit="1" customWidth="1"/>
    <col min="10481" max="10721" width="9.33203125" style="71"/>
    <col min="10722" max="10722" width="18.6640625" style="71" customWidth="1"/>
    <col min="10723" max="10723" width="17.5546875" style="71" customWidth="1"/>
    <col min="10724" max="10724" width="20" style="71" customWidth="1"/>
    <col min="10725" max="10725" width="45.44140625" style="71" customWidth="1"/>
    <col min="10726" max="10733" width="9.33203125" style="71"/>
    <col min="10734" max="10734" width="20.6640625" style="71" customWidth="1"/>
    <col min="10735" max="10735" width="16" style="71" customWidth="1"/>
    <col min="10736" max="10736" width="15" style="71" bestFit="1" customWidth="1"/>
    <col min="10737" max="10977" width="9.33203125" style="71"/>
    <col min="10978" max="10978" width="18.6640625" style="71" customWidth="1"/>
    <col min="10979" max="10979" width="17.5546875" style="71" customWidth="1"/>
    <col min="10980" max="10980" width="20" style="71" customWidth="1"/>
    <col min="10981" max="10981" width="45.44140625" style="71" customWidth="1"/>
    <col min="10982" max="10989" width="9.33203125" style="71"/>
    <col min="10990" max="10990" width="20.6640625" style="71" customWidth="1"/>
    <col min="10991" max="10991" width="16" style="71" customWidth="1"/>
    <col min="10992" max="10992" width="15" style="71" bestFit="1" customWidth="1"/>
    <col min="10993" max="11233" width="9.33203125" style="71"/>
    <col min="11234" max="11234" width="18.6640625" style="71" customWidth="1"/>
    <col min="11235" max="11235" width="17.5546875" style="71" customWidth="1"/>
    <col min="11236" max="11236" width="20" style="71" customWidth="1"/>
    <col min="11237" max="11237" width="45.44140625" style="71" customWidth="1"/>
    <col min="11238" max="11245" width="9.33203125" style="71"/>
    <col min="11246" max="11246" width="20.6640625" style="71" customWidth="1"/>
    <col min="11247" max="11247" width="16" style="71" customWidth="1"/>
    <col min="11248" max="11248" width="15" style="71" bestFit="1" customWidth="1"/>
    <col min="11249" max="11489" width="9.33203125" style="71"/>
    <col min="11490" max="11490" width="18.6640625" style="71" customWidth="1"/>
    <col min="11491" max="11491" width="17.5546875" style="71" customWidth="1"/>
    <col min="11492" max="11492" width="20" style="71" customWidth="1"/>
    <col min="11493" max="11493" width="45.44140625" style="71" customWidth="1"/>
    <col min="11494" max="11501" width="9.33203125" style="71"/>
    <col min="11502" max="11502" width="20.6640625" style="71" customWidth="1"/>
    <col min="11503" max="11503" width="16" style="71" customWidth="1"/>
    <col min="11504" max="11504" width="15" style="71" bestFit="1" customWidth="1"/>
    <col min="11505" max="11745" width="9.33203125" style="71"/>
    <col min="11746" max="11746" width="18.6640625" style="71" customWidth="1"/>
    <col min="11747" max="11747" width="17.5546875" style="71" customWidth="1"/>
    <col min="11748" max="11748" width="20" style="71" customWidth="1"/>
    <col min="11749" max="11749" width="45.44140625" style="71" customWidth="1"/>
    <col min="11750" max="11757" width="9.33203125" style="71"/>
    <col min="11758" max="11758" width="20.6640625" style="71" customWidth="1"/>
    <col min="11759" max="11759" width="16" style="71" customWidth="1"/>
    <col min="11760" max="11760" width="15" style="71" bestFit="1" customWidth="1"/>
    <col min="11761" max="12001" width="9.33203125" style="71"/>
    <col min="12002" max="12002" width="18.6640625" style="71" customWidth="1"/>
    <col min="12003" max="12003" width="17.5546875" style="71" customWidth="1"/>
    <col min="12004" max="12004" width="20" style="71" customWidth="1"/>
    <col min="12005" max="12005" width="45.44140625" style="71" customWidth="1"/>
    <col min="12006" max="12013" width="9.33203125" style="71"/>
    <col min="12014" max="12014" width="20.6640625" style="71" customWidth="1"/>
    <col min="12015" max="12015" width="16" style="71" customWidth="1"/>
    <col min="12016" max="12016" width="15" style="71" bestFit="1" customWidth="1"/>
    <col min="12017" max="12257" width="9.33203125" style="71"/>
    <col min="12258" max="12258" width="18.6640625" style="71" customWidth="1"/>
    <col min="12259" max="12259" width="17.5546875" style="71" customWidth="1"/>
    <col min="12260" max="12260" width="20" style="71" customWidth="1"/>
    <col min="12261" max="12261" width="45.44140625" style="71" customWidth="1"/>
    <col min="12262" max="12269" width="9.33203125" style="71"/>
    <col min="12270" max="12270" width="20.6640625" style="71" customWidth="1"/>
    <col min="12271" max="12271" width="16" style="71" customWidth="1"/>
    <col min="12272" max="12272" width="15" style="71" bestFit="1" customWidth="1"/>
    <col min="12273" max="12513" width="9.33203125" style="71"/>
    <col min="12514" max="12514" width="18.6640625" style="71" customWidth="1"/>
    <col min="12515" max="12515" width="17.5546875" style="71" customWidth="1"/>
    <col min="12516" max="12516" width="20" style="71" customWidth="1"/>
    <col min="12517" max="12517" width="45.44140625" style="71" customWidth="1"/>
    <col min="12518" max="12525" width="9.33203125" style="71"/>
    <col min="12526" max="12526" width="20.6640625" style="71" customWidth="1"/>
    <col min="12527" max="12527" width="16" style="71" customWidth="1"/>
    <col min="12528" max="12528" width="15" style="71" bestFit="1" customWidth="1"/>
    <col min="12529" max="12769" width="9.33203125" style="71"/>
    <col min="12770" max="12770" width="18.6640625" style="71" customWidth="1"/>
    <col min="12771" max="12771" width="17.5546875" style="71" customWidth="1"/>
    <col min="12772" max="12772" width="20" style="71" customWidth="1"/>
    <col min="12773" max="12773" width="45.44140625" style="71" customWidth="1"/>
    <col min="12774" max="12781" width="9.33203125" style="71"/>
    <col min="12782" max="12782" width="20.6640625" style="71" customWidth="1"/>
    <col min="12783" max="12783" width="16" style="71" customWidth="1"/>
    <col min="12784" max="12784" width="15" style="71" bestFit="1" customWidth="1"/>
    <col min="12785" max="13025" width="9.33203125" style="71"/>
    <col min="13026" max="13026" width="18.6640625" style="71" customWidth="1"/>
    <col min="13027" max="13027" width="17.5546875" style="71" customWidth="1"/>
    <col min="13028" max="13028" width="20" style="71" customWidth="1"/>
    <col min="13029" max="13029" width="45.44140625" style="71" customWidth="1"/>
    <col min="13030" max="13037" width="9.33203125" style="71"/>
    <col min="13038" max="13038" width="20.6640625" style="71" customWidth="1"/>
    <col min="13039" max="13039" width="16" style="71" customWidth="1"/>
    <col min="13040" max="13040" width="15" style="71" bestFit="1" customWidth="1"/>
    <col min="13041" max="13281" width="9.33203125" style="71"/>
    <col min="13282" max="13282" width="18.6640625" style="71" customWidth="1"/>
    <col min="13283" max="13283" width="17.5546875" style="71" customWidth="1"/>
    <col min="13284" max="13284" width="20" style="71" customWidth="1"/>
    <col min="13285" max="13285" width="45.44140625" style="71" customWidth="1"/>
    <col min="13286" max="13293" width="9.33203125" style="71"/>
    <col min="13294" max="13294" width="20.6640625" style="71" customWidth="1"/>
    <col min="13295" max="13295" width="16" style="71" customWidth="1"/>
    <col min="13296" max="13296" width="15" style="71" bestFit="1" customWidth="1"/>
    <col min="13297" max="13537" width="9.33203125" style="71"/>
    <col min="13538" max="13538" width="18.6640625" style="71" customWidth="1"/>
    <col min="13539" max="13539" width="17.5546875" style="71" customWidth="1"/>
    <col min="13540" max="13540" width="20" style="71" customWidth="1"/>
    <col min="13541" max="13541" width="45.44140625" style="71" customWidth="1"/>
    <col min="13542" max="13549" width="9.33203125" style="71"/>
    <col min="13550" max="13550" width="20.6640625" style="71" customWidth="1"/>
    <col min="13551" max="13551" width="16" style="71" customWidth="1"/>
    <col min="13552" max="13552" width="15" style="71" bestFit="1" customWidth="1"/>
    <col min="13553" max="13793" width="9.33203125" style="71"/>
    <col min="13794" max="13794" width="18.6640625" style="71" customWidth="1"/>
    <col min="13795" max="13795" width="17.5546875" style="71" customWidth="1"/>
    <col min="13796" max="13796" width="20" style="71" customWidth="1"/>
    <col min="13797" max="13797" width="45.44140625" style="71" customWidth="1"/>
    <col min="13798" max="13805" width="9.33203125" style="71"/>
    <col min="13806" max="13806" width="20.6640625" style="71" customWidth="1"/>
    <col min="13807" max="13807" width="16" style="71" customWidth="1"/>
    <col min="13808" max="13808" width="15" style="71" bestFit="1" customWidth="1"/>
    <col min="13809" max="14049" width="9.33203125" style="71"/>
    <col min="14050" max="14050" width="18.6640625" style="71" customWidth="1"/>
    <col min="14051" max="14051" width="17.5546875" style="71" customWidth="1"/>
    <col min="14052" max="14052" width="20" style="71" customWidth="1"/>
    <col min="14053" max="14053" width="45.44140625" style="71" customWidth="1"/>
    <col min="14054" max="14061" width="9.33203125" style="71"/>
    <col min="14062" max="14062" width="20.6640625" style="71" customWidth="1"/>
    <col min="14063" max="14063" width="16" style="71" customWidth="1"/>
    <col min="14064" max="14064" width="15" style="71" bestFit="1" customWidth="1"/>
    <col min="14065" max="14305" width="9.33203125" style="71"/>
    <col min="14306" max="14306" width="18.6640625" style="71" customWidth="1"/>
    <col min="14307" max="14307" width="17.5546875" style="71" customWidth="1"/>
    <col min="14308" max="14308" width="20" style="71" customWidth="1"/>
    <col min="14309" max="14309" width="45.44140625" style="71" customWidth="1"/>
    <col min="14310" max="14317" width="9.33203125" style="71"/>
    <col min="14318" max="14318" width="20.6640625" style="71" customWidth="1"/>
    <col min="14319" max="14319" width="16" style="71" customWidth="1"/>
    <col min="14320" max="14320" width="15" style="71" bestFit="1" customWidth="1"/>
    <col min="14321" max="14561" width="9.33203125" style="71"/>
    <col min="14562" max="14562" width="18.6640625" style="71" customWidth="1"/>
    <col min="14563" max="14563" width="17.5546875" style="71" customWidth="1"/>
    <col min="14564" max="14564" width="20" style="71" customWidth="1"/>
    <col min="14565" max="14565" width="45.44140625" style="71" customWidth="1"/>
    <col min="14566" max="14573" width="9.33203125" style="71"/>
    <col min="14574" max="14574" width="20.6640625" style="71" customWidth="1"/>
    <col min="14575" max="14575" width="16" style="71" customWidth="1"/>
    <col min="14576" max="14576" width="15" style="71" bestFit="1" customWidth="1"/>
    <col min="14577" max="14817" width="9.33203125" style="71"/>
    <col min="14818" max="14818" width="18.6640625" style="71" customWidth="1"/>
    <col min="14819" max="14819" width="17.5546875" style="71" customWidth="1"/>
    <col min="14820" max="14820" width="20" style="71" customWidth="1"/>
    <col min="14821" max="14821" width="45.44140625" style="71" customWidth="1"/>
    <col min="14822" max="14829" width="9.33203125" style="71"/>
    <col min="14830" max="14830" width="20.6640625" style="71" customWidth="1"/>
    <col min="14831" max="14831" width="16" style="71" customWidth="1"/>
    <col min="14832" max="14832" width="15" style="71" bestFit="1" customWidth="1"/>
    <col min="14833" max="15073" width="9.33203125" style="71"/>
    <col min="15074" max="15074" width="18.6640625" style="71" customWidth="1"/>
    <col min="15075" max="15075" width="17.5546875" style="71" customWidth="1"/>
    <col min="15076" max="15076" width="20" style="71" customWidth="1"/>
    <col min="15077" max="15077" width="45.44140625" style="71" customWidth="1"/>
    <col min="15078" max="15085" width="9.33203125" style="71"/>
    <col min="15086" max="15086" width="20.6640625" style="71" customWidth="1"/>
    <col min="15087" max="15087" width="16" style="71" customWidth="1"/>
    <col min="15088" max="15088" width="15" style="71" bestFit="1" customWidth="1"/>
    <col min="15089" max="15329" width="9.33203125" style="71"/>
    <col min="15330" max="15330" width="18.6640625" style="71" customWidth="1"/>
    <col min="15331" max="15331" width="17.5546875" style="71" customWidth="1"/>
    <col min="15332" max="15332" width="20" style="71" customWidth="1"/>
    <col min="15333" max="15333" width="45.44140625" style="71" customWidth="1"/>
    <col min="15334" max="15341" width="9.33203125" style="71"/>
    <col min="15342" max="15342" width="20.6640625" style="71" customWidth="1"/>
    <col min="15343" max="15343" width="16" style="71" customWidth="1"/>
    <col min="15344" max="15344" width="15" style="71" bestFit="1" customWidth="1"/>
    <col min="15345" max="15585" width="9.33203125" style="71"/>
    <col min="15586" max="15586" width="18.6640625" style="71" customWidth="1"/>
    <col min="15587" max="15587" width="17.5546875" style="71" customWidth="1"/>
    <col min="15588" max="15588" width="20" style="71" customWidth="1"/>
    <col min="15589" max="15589" width="45.44140625" style="71" customWidth="1"/>
    <col min="15590" max="15597" width="9.33203125" style="71"/>
    <col min="15598" max="15598" width="20.6640625" style="71" customWidth="1"/>
    <col min="15599" max="15599" width="16" style="71" customWidth="1"/>
    <col min="15600" max="15600" width="15" style="71" bestFit="1" customWidth="1"/>
    <col min="15601" max="15841" width="9.33203125" style="71"/>
    <col min="15842" max="15842" width="18.6640625" style="71" customWidth="1"/>
    <col min="15843" max="15843" width="17.5546875" style="71" customWidth="1"/>
    <col min="15844" max="15844" width="20" style="71" customWidth="1"/>
    <col min="15845" max="15845" width="45.44140625" style="71" customWidth="1"/>
    <col min="15846" max="15853" width="9.33203125" style="71"/>
    <col min="15854" max="15854" width="20.6640625" style="71" customWidth="1"/>
    <col min="15855" max="15855" width="16" style="71" customWidth="1"/>
    <col min="15856" max="15856" width="15" style="71" bestFit="1" customWidth="1"/>
    <col min="15857" max="16097" width="9.33203125" style="71"/>
    <col min="16098" max="16098" width="18.6640625" style="71" customWidth="1"/>
    <col min="16099" max="16099" width="17.5546875" style="71" customWidth="1"/>
    <col min="16100" max="16100" width="20" style="71" customWidth="1"/>
    <col min="16101" max="16101" width="45.44140625" style="71" customWidth="1"/>
    <col min="16102" max="16109" width="9.33203125" style="71"/>
    <col min="16110" max="16110" width="20.6640625" style="71" customWidth="1"/>
    <col min="16111" max="16111" width="16" style="71" customWidth="1"/>
    <col min="16112" max="16112" width="15" style="71" bestFit="1" customWidth="1"/>
    <col min="16113" max="16384" width="9.33203125" style="71"/>
  </cols>
  <sheetData>
    <row r="1" spans="1:20" ht="28.2" x14ac:dyDescent="0.5">
      <c r="A1" s="42" t="s">
        <v>150</v>
      </c>
    </row>
    <row r="2" spans="1:20" ht="22.8" x14ac:dyDescent="0.4">
      <c r="A2" s="50" t="s">
        <v>284</v>
      </c>
    </row>
    <row r="5" spans="1:20" x14ac:dyDescent="0.3">
      <c r="A5" s="174" t="s">
        <v>17</v>
      </c>
      <c r="B5" s="199" t="str">
        <f>+'[1]Provider Info and Cert'!B6</f>
        <v>All California County</v>
      </c>
      <c r="C5" s="95"/>
      <c r="D5" s="95"/>
      <c r="E5" s="95"/>
      <c r="F5" s="96"/>
      <c r="G5" s="96"/>
      <c r="H5" s="175"/>
      <c r="I5" s="1"/>
    </row>
    <row r="6" spans="1:20" x14ac:dyDescent="0.3">
      <c r="A6" s="174" t="s">
        <v>18</v>
      </c>
      <c r="B6" s="199" t="str">
        <f>+'[1]Provider Info and Cert'!B7</f>
        <v>Biggest City in California</v>
      </c>
      <c r="C6" s="95"/>
      <c r="D6" s="95"/>
      <c r="E6" s="95"/>
      <c r="F6" s="97"/>
      <c r="G6" s="97"/>
      <c r="H6" s="200"/>
    </row>
    <row r="7" spans="1:20" x14ac:dyDescent="0.3">
      <c r="A7" s="201" t="s">
        <v>141</v>
      </c>
      <c r="B7" s="202">
        <f>+'[1]Provider Info and Cert'!B14</f>
        <v>3499</v>
      </c>
      <c r="C7" s="19"/>
      <c r="D7" s="19"/>
      <c r="E7" s="19"/>
      <c r="F7" s="19"/>
    </row>
    <row r="8" spans="1:20" x14ac:dyDescent="0.3">
      <c r="A8" s="201" t="s">
        <v>142</v>
      </c>
      <c r="B8" s="202">
        <f>+'[1]Provider Info and Cert'!B15</f>
        <v>343499</v>
      </c>
      <c r="C8" s="21"/>
      <c r="D8" s="21"/>
      <c r="E8" s="21"/>
      <c r="F8" s="19"/>
    </row>
    <row r="9" spans="1:20" x14ac:dyDescent="0.3">
      <c r="A9" s="203" t="s">
        <v>129</v>
      </c>
      <c r="B9" s="204">
        <f>+'[1]Provider Info and Cert'!B16</f>
        <v>1234512345</v>
      </c>
      <c r="C9" s="12"/>
      <c r="D9" s="12"/>
      <c r="E9" s="12"/>
    </row>
    <row r="10" spans="1:20" x14ac:dyDescent="0.3">
      <c r="B10" s="16"/>
      <c r="C10" s="16"/>
      <c r="D10" s="16"/>
      <c r="E10" s="16"/>
      <c r="J10" s="71"/>
      <c r="K10" s="71"/>
      <c r="L10" s="71"/>
    </row>
    <row r="11" spans="1:20" ht="62.4" x14ac:dyDescent="0.3">
      <c r="A11" s="205" t="s">
        <v>113</v>
      </c>
      <c r="B11" s="206" t="s">
        <v>324</v>
      </c>
      <c r="C11" s="207" t="s">
        <v>322</v>
      </c>
      <c r="D11" s="207" t="s">
        <v>157</v>
      </c>
      <c r="E11" s="206" t="s">
        <v>158</v>
      </c>
      <c r="F11" s="208" t="s">
        <v>330</v>
      </c>
      <c r="G11" s="208" t="s">
        <v>331</v>
      </c>
      <c r="H11" s="208" t="s">
        <v>332</v>
      </c>
      <c r="I11" s="208" t="s">
        <v>426</v>
      </c>
      <c r="J11" s="208" t="s">
        <v>422</v>
      </c>
      <c r="K11" s="208" t="s">
        <v>333</v>
      </c>
      <c r="L11" s="208" t="s">
        <v>395</v>
      </c>
      <c r="M11" s="208" t="s">
        <v>161</v>
      </c>
      <c r="N11" s="208" t="s">
        <v>334</v>
      </c>
      <c r="O11" s="208" t="s">
        <v>335</v>
      </c>
      <c r="P11" s="208" t="s">
        <v>427</v>
      </c>
      <c r="Q11" s="208" t="s">
        <v>423</v>
      </c>
      <c r="R11" s="208" t="s">
        <v>336</v>
      </c>
      <c r="S11" s="208" t="s">
        <v>396</v>
      </c>
      <c r="T11" s="208" t="s">
        <v>162</v>
      </c>
    </row>
    <row r="12" spans="1:20" x14ac:dyDescent="0.3">
      <c r="B12" s="9"/>
      <c r="C12" s="35"/>
      <c r="D12" s="35"/>
      <c r="E12" s="35"/>
      <c r="F12" s="73"/>
      <c r="G12" s="73"/>
      <c r="H12" s="73"/>
      <c r="I12" s="73"/>
      <c r="J12" s="73"/>
      <c r="K12" s="73"/>
      <c r="L12" s="73"/>
      <c r="M12" s="73"/>
      <c r="N12" s="73"/>
      <c r="O12" s="73"/>
      <c r="P12" s="73"/>
      <c r="Q12" s="73"/>
      <c r="R12" s="73"/>
      <c r="S12" s="73"/>
      <c r="T12" s="74">
        <f>SUM(F12:S12)</f>
        <v>0</v>
      </c>
    </row>
    <row r="13" spans="1:20" ht="13.2" customHeight="1" x14ac:dyDescent="0.3">
      <c r="A13" s="165" t="s">
        <v>37</v>
      </c>
      <c r="B13" s="209"/>
      <c r="C13" s="210"/>
      <c r="D13" s="210"/>
      <c r="E13" s="210"/>
      <c r="F13" s="209"/>
      <c r="G13" s="209"/>
      <c r="H13" s="209"/>
      <c r="I13" s="209"/>
      <c r="J13" s="209"/>
      <c r="K13" s="209"/>
      <c r="L13" s="209"/>
      <c r="M13" s="209"/>
      <c r="N13" s="209"/>
      <c r="O13" s="209"/>
      <c r="P13" s="209"/>
      <c r="Q13" s="209"/>
      <c r="R13" s="209"/>
      <c r="S13" s="209"/>
      <c r="T13" s="209"/>
    </row>
    <row r="14" spans="1:20" ht="13.2" customHeight="1" x14ac:dyDescent="0.3">
      <c r="A14" s="195" t="s">
        <v>38</v>
      </c>
      <c r="B14" s="175"/>
      <c r="C14" s="176"/>
      <c r="D14" s="176"/>
      <c r="E14" s="176"/>
      <c r="F14" s="177"/>
      <c r="G14" s="177"/>
      <c r="H14" s="177"/>
      <c r="I14" s="177"/>
      <c r="J14" s="177"/>
      <c r="K14" s="177"/>
      <c r="L14" s="177"/>
      <c r="M14" s="177"/>
      <c r="N14" s="177"/>
      <c r="O14" s="177"/>
      <c r="P14" s="177"/>
      <c r="Q14" s="177"/>
      <c r="R14" s="177"/>
      <c r="S14" s="177"/>
      <c r="T14" s="177">
        <f>SUM(F14:S14)</f>
        <v>0</v>
      </c>
    </row>
    <row r="15" spans="1:20" ht="13.2" customHeight="1" x14ac:dyDescent="0.3">
      <c r="A15" s="195" t="s">
        <v>39</v>
      </c>
      <c r="B15" s="175"/>
      <c r="C15" s="176"/>
      <c r="D15" s="176"/>
      <c r="E15" s="176"/>
      <c r="F15" s="177"/>
      <c r="G15" s="177"/>
      <c r="H15" s="177"/>
      <c r="I15" s="177"/>
      <c r="J15" s="177"/>
      <c r="K15" s="177"/>
      <c r="L15" s="177"/>
      <c r="M15" s="177"/>
      <c r="N15" s="177"/>
      <c r="O15" s="177"/>
      <c r="P15" s="177"/>
      <c r="Q15" s="177"/>
      <c r="R15" s="177"/>
      <c r="S15" s="177"/>
      <c r="T15" s="177">
        <f>SUM(F15:S15)</f>
        <v>0</v>
      </c>
    </row>
    <row r="16" spans="1:20" ht="13.2" customHeight="1" x14ac:dyDescent="0.3">
      <c r="A16" s="211" t="s">
        <v>44</v>
      </c>
      <c r="B16" s="212"/>
      <c r="C16" s="213"/>
      <c r="D16" s="213"/>
      <c r="E16" s="213"/>
      <c r="F16" s="198"/>
      <c r="G16" s="198"/>
      <c r="H16" s="198"/>
      <c r="I16" s="198"/>
      <c r="J16" s="198"/>
      <c r="K16" s="198"/>
      <c r="L16" s="198"/>
      <c r="M16" s="198"/>
      <c r="N16" s="198"/>
      <c r="O16" s="198"/>
      <c r="P16" s="198"/>
      <c r="Q16" s="198"/>
      <c r="R16" s="198"/>
      <c r="S16" s="198"/>
      <c r="T16" s="198"/>
    </row>
    <row r="17" spans="1:20" ht="13.2" customHeight="1" x14ac:dyDescent="0.3">
      <c r="A17" s="195" t="s">
        <v>45</v>
      </c>
      <c r="B17" s="175"/>
      <c r="C17" s="176"/>
      <c r="D17" s="176"/>
      <c r="E17" s="176"/>
      <c r="F17" s="177"/>
      <c r="G17" s="177"/>
      <c r="H17" s="177"/>
      <c r="I17" s="177"/>
      <c r="J17" s="177"/>
      <c r="K17" s="177"/>
      <c r="L17" s="177"/>
      <c r="M17" s="177"/>
      <c r="N17" s="177"/>
      <c r="O17" s="177"/>
      <c r="P17" s="177"/>
      <c r="Q17" s="177"/>
      <c r="R17" s="177"/>
      <c r="S17" s="177"/>
      <c r="T17" s="177">
        <f t="shared" ref="T17:T27" si="0">SUM(F17:S17)</f>
        <v>0</v>
      </c>
    </row>
    <row r="18" spans="1:20" ht="13.2" customHeight="1" x14ac:dyDescent="0.3">
      <c r="A18" s="195" t="s">
        <v>46</v>
      </c>
      <c r="B18" s="175"/>
      <c r="C18" s="176"/>
      <c r="D18" s="176"/>
      <c r="E18" s="176"/>
      <c r="F18" s="177"/>
      <c r="G18" s="177"/>
      <c r="H18" s="177"/>
      <c r="I18" s="177"/>
      <c r="J18" s="177"/>
      <c r="K18" s="177"/>
      <c r="L18" s="177"/>
      <c r="M18" s="177"/>
      <c r="N18" s="177"/>
      <c r="O18" s="177"/>
      <c r="P18" s="177"/>
      <c r="Q18" s="177"/>
      <c r="R18" s="177"/>
      <c r="S18" s="177"/>
      <c r="T18" s="177">
        <f t="shared" si="0"/>
        <v>0</v>
      </c>
    </row>
    <row r="19" spans="1:20" ht="13.2" customHeight="1" x14ac:dyDescent="0.3">
      <c r="A19" s="195" t="s">
        <v>47</v>
      </c>
      <c r="B19" s="175"/>
      <c r="C19" s="176"/>
      <c r="D19" s="176"/>
      <c r="E19" s="176"/>
      <c r="F19" s="177"/>
      <c r="G19" s="177"/>
      <c r="H19" s="177"/>
      <c r="I19" s="177"/>
      <c r="J19" s="177"/>
      <c r="K19" s="177"/>
      <c r="L19" s="177"/>
      <c r="M19" s="177"/>
      <c r="N19" s="177"/>
      <c r="O19" s="177"/>
      <c r="P19" s="177"/>
      <c r="Q19" s="177"/>
      <c r="R19" s="177"/>
      <c r="S19" s="177"/>
      <c r="T19" s="177">
        <f t="shared" si="0"/>
        <v>0</v>
      </c>
    </row>
    <row r="20" spans="1:20" ht="13.2" customHeight="1" x14ac:dyDescent="0.3">
      <c r="A20" s="195" t="s">
        <v>48</v>
      </c>
      <c r="B20" s="175"/>
      <c r="C20" s="176"/>
      <c r="D20" s="176"/>
      <c r="E20" s="176"/>
      <c r="F20" s="177"/>
      <c r="G20" s="177"/>
      <c r="H20" s="177"/>
      <c r="I20" s="177"/>
      <c r="J20" s="177"/>
      <c r="K20" s="177"/>
      <c r="L20" s="177"/>
      <c r="M20" s="177"/>
      <c r="N20" s="177"/>
      <c r="O20" s="177"/>
      <c r="P20" s="177"/>
      <c r="Q20" s="177"/>
      <c r="R20" s="177"/>
      <c r="S20" s="177"/>
      <c r="T20" s="177">
        <f t="shared" si="0"/>
        <v>0</v>
      </c>
    </row>
    <row r="21" spans="1:20" ht="13.2" customHeight="1" x14ac:dyDescent="0.3">
      <c r="A21" s="195" t="s">
        <v>49</v>
      </c>
      <c r="B21" s="175"/>
      <c r="C21" s="176"/>
      <c r="D21" s="176"/>
      <c r="E21" s="176"/>
      <c r="F21" s="177"/>
      <c r="G21" s="177"/>
      <c r="H21" s="177"/>
      <c r="I21" s="177"/>
      <c r="J21" s="177"/>
      <c r="K21" s="177"/>
      <c r="L21" s="177"/>
      <c r="M21" s="177"/>
      <c r="N21" s="177"/>
      <c r="O21" s="177"/>
      <c r="P21" s="177"/>
      <c r="Q21" s="177"/>
      <c r="R21" s="177"/>
      <c r="S21" s="177"/>
      <c r="T21" s="177">
        <f t="shared" si="0"/>
        <v>0</v>
      </c>
    </row>
    <row r="22" spans="1:20" ht="13.2" customHeight="1" x14ac:dyDescent="0.3">
      <c r="A22" s="195" t="s">
        <v>40</v>
      </c>
      <c r="B22" s="175"/>
      <c r="C22" s="176"/>
      <c r="D22" s="176"/>
      <c r="E22" s="176"/>
      <c r="F22" s="177"/>
      <c r="G22" s="177"/>
      <c r="H22" s="177"/>
      <c r="I22" s="177"/>
      <c r="J22" s="177"/>
      <c r="K22" s="177"/>
      <c r="L22" s="177"/>
      <c r="M22" s="177"/>
      <c r="N22" s="177"/>
      <c r="O22" s="177"/>
      <c r="P22" s="177"/>
      <c r="Q22" s="177"/>
      <c r="R22" s="177"/>
      <c r="S22" s="177"/>
      <c r="T22" s="177">
        <f t="shared" si="0"/>
        <v>0</v>
      </c>
    </row>
    <row r="23" spans="1:20" ht="13.2" customHeight="1" x14ac:dyDescent="0.3">
      <c r="A23" s="195" t="s">
        <v>41</v>
      </c>
      <c r="B23" s="175"/>
      <c r="C23" s="176"/>
      <c r="D23" s="176"/>
      <c r="E23" s="176"/>
      <c r="F23" s="177"/>
      <c r="G23" s="177"/>
      <c r="H23" s="177"/>
      <c r="I23" s="177"/>
      <c r="J23" s="177"/>
      <c r="K23" s="177"/>
      <c r="L23" s="177"/>
      <c r="M23" s="177"/>
      <c r="N23" s="177"/>
      <c r="O23" s="177"/>
      <c r="P23" s="177"/>
      <c r="Q23" s="177"/>
      <c r="R23" s="177"/>
      <c r="S23" s="177"/>
      <c r="T23" s="177">
        <f t="shared" si="0"/>
        <v>0</v>
      </c>
    </row>
    <row r="24" spans="1:20" ht="13.2" customHeight="1" x14ac:dyDescent="0.3">
      <c r="A24" s="195" t="s">
        <v>42</v>
      </c>
      <c r="B24" s="175"/>
      <c r="C24" s="176"/>
      <c r="D24" s="176"/>
      <c r="E24" s="176"/>
      <c r="F24" s="177"/>
      <c r="G24" s="177"/>
      <c r="H24" s="177"/>
      <c r="I24" s="177"/>
      <c r="J24" s="177"/>
      <c r="K24" s="177"/>
      <c r="L24" s="177"/>
      <c r="M24" s="177"/>
      <c r="N24" s="177"/>
      <c r="O24" s="177"/>
      <c r="P24" s="177"/>
      <c r="Q24" s="177"/>
      <c r="R24" s="177"/>
      <c r="S24" s="177"/>
      <c r="T24" s="177">
        <f t="shared" si="0"/>
        <v>0</v>
      </c>
    </row>
    <row r="25" spans="1:20" ht="13.2" customHeight="1" x14ac:dyDescent="0.3">
      <c r="A25" s="195" t="s">
        <v>50</v>
      </c>
      <c r="B25" s="175"/>
      <c r="C25" s="176"/>
      <c r="D25" s="176"/>
      <c r="E25" s="176"/>
      <c r="F25" s="177"/>
      <c r="G25" s="177"/>
      <c r="H25" s="177"/>
      <c r="I25" s="177"/>
      <c r="J25" s="177"/>
      <c r="K25" s="177"/>
      <c r="L25" s="177"/>
      <c r="M25" s="177"/>
      <c r="N25" s="177"/>
      <c r="O25" s="177"/>
      <c r="P25" s="177"/>
      <c r="Q25" s="177"/>
      <c r="R25" s="177"/>
      <c r="S25" s="177"/>
      <c r="T25" s="177">
        <f t="shared" si="0"/>
        <v>0</v>
      </c>
    </row>
    <row r="26" spans="1:20" ht="13.2" customHeight="1" x14ac:dyDescent="0.3">
      <c r="A26" s="195" t="s">
        <v>51</v>
      </c>
      <c r="B26" s="175"/>
      <c r="C26" s="176"/>
      <c r="D26" s="176"/>
      <c r="E26" s="176"/>
      <c r="F26" s="177"/>
      <c r="G26" s="177"/>
      <c r="H26" s="177"/>
      <c r="I26" s="177"/>
      <c r="J26" s="177"/>
      <c r="K26" s="177"/>
      <c r="L26" s="177"/>
      <c r="M26" s="177"/>
      <c r="N26" s="177"/>
      <c r="O26" s="177"/>
      <c r="P26" s="177"/>
      <c r="Q26" s="177"/>
      <c r="R26" s="177"/>
      <c r="S26" s="177"/>
      <c r="T26" s="177">
        <f t="shared" si="0"/>
        <v>0</v>
      </c>
    </row>
    <row r="27" spans="1:20" ht="13.2" customHeight="1" x14ac:dyDescent="0.3">
      <c r="A27" s="195" t="s">
        <v>319</v>
      </c>
      <c r="B27" s="175"/>
      <c r="C27" s="176"/>
      <c r="D27" s="176"/>
      <c r="E27" s="176"/>
      <c r="F27" s="177"/>
      <c r="G27" s="177"/>
      <c r="H27" s="177"/>
      <c r="I27" s="177"/>
      <c r="J27" s="177"/>
      <c r="K27" s="177"/>
      <c r="L27" s="177"/>
      <c r="M27" s="177"/>
      <c r="N27" s="177"/>
      <c r="O27" s="177"/>
      <c r="P27" s="177"/>
      <c r="Q27" s="177"/>
      <c r="R27" s="177"/>
      <c r="S27" s="177"/>
      <c r="T27" s="177">
        <f t="shared" si="0"/>
        <v>0</v>
      </c>
    </row>
    <row r="28" spans="1:20" ht="13.2" customHeight="1" x14ac:dyDescent="0.3">
      <c r="A28" s="211" t="s">
        <v>52</v>
      </c>
      <c r="B28" s="212"/>
      <c r="C28" s="213"/>
      <c r="D28" s="213"/>
      <c r="E28" s="213"/>
      <c r="F28" s="198"/>
      <c r="G28" s="198"/>
      <c r="H28" s="198"/>
      <c r="I28" s="198"/>
      <c r="J28" s="198"/>
      <c r="K28" s="198"/>
      <c r="L28" s="198"/>
      <c r="M28" s="198"/>
      <c r="N28" s="198"/>
      <c r="O28" s="198"/>
      <c r="P28" s="198"/>
      <c r="Q28" s="198"/>
      <c r="R28" s="198"/>
      <c r="S28" s="198"/>
      <c r="T28" s="198"/>
    </row>
    <row r="29" spans="1:20" ht="13.2" customHeight="1" x14ac:dyDescent="0.3">
      <c r="A29" s="195" t="s">
        <v>53</v>
      </c>
      <c r="B29" s="175"/>
      <c r="C29" s="176"/>
      <c r="D29" s="176"/>
      <c r="E29" s="176"/>
      <c r="F29" s="177"/>
      <c r="G29" s="177"/>
      <c r="H29" s="177"/>
      <c r="I29" s="177"/>
      <c r="J29" s="177"/>
      <c r="K29" s="177"/>
      <c r="L29" s="177"/>
      <c r="M29" s="177"/>
      <c r="N29" s="177"/>
      <c r="O29" s="177"/>
      <c r="P29" s="177"/>
      <c r="Q29" s="177"/>
      <c r="R29" s="177"/>
      <c r="S29" s="177"/>
      <c r="T29" s="177">
        <f t="shared" ref="T29:T42" si="1">SUM(F29:S29)</f>
        <v>0</v>
      </c>
    </row>
    <row r="30" spans="1:20" ht="13.2" customHeight="1" x14ac:dyDescent="0.3">
      <c r="A30" s="195" t="s">
        <v>54</v>
      </c>
      <c r="B30" s="175"/>
      <c r="C30" s="176"/>
      <c r="D30" s="176"/>
      <c r="E30" s="176"/>
      <c r="F30" s="177"/>
      <c r="G30" s="177"/>
      <c r="H30" s="177"/>
      <c r="I30" s="177"/>
      <c r="J30" s="177"/>
      <c r="K30" s="177"/>
      <c r="L30" s="177"/>
      <c r="M30" s="177"/>
      <c r="N30" s="177"/>
      <c r="O30" s="177"/>
      <c r="P30" s="177"/>
      <c r="Q30" s="177"/>
      <c r="R30" s="177"/>
      <c r="S30" s="177"/>
      <c r="T30" s="177">
        <f t="shared" si="1"/>
        <v>0</v>
      </c>
    </row>
    <row r="31" spans="1:20" ht="13.2" customHeight="1" x14ac:dyDescent="0.3">
      <c r="A31" s="195" t="s">
        <v>55</v>
      </c>
      <c r="B31" s="175"/>
      <c r="C31" s="176"/>
      <c r="D31" s="176"/>
      <c r="E31" s="176"/>
      <c r="F31" s="177"/>
      <c r="G31" s="177"/>
      <c r="H31" s="177"/>
      <c r="I31" s="177"/>
      <c r="J31" s="177"/>
      <c r="K31" s="177"/>
      <c r="L31" s="177"/>
      <c r="M31" s="177"/>
      <c r="N31" s="177"/>
      <c r="O31" s="177"/>
      <c r="P31" s="177"/>
      <c r="Q31" s="177"/>
      <c r="R31" s="177"/>
      <c r="S31" s="177"/>
      <c r="T31" s="177">
        <f t="shared" si="1"/>
        <v>0</v>
      </c>
    </row>
    <row r="32" spans="1:20" ht="13.2" customHeight="1" x14ac:dyDescent="0.3">
      <c r="A32" s="195" t="s">
        <v>56</v>
      </c>
      <c r="B32" s="175"/>
      <c r="C32" s="176"/>
      <c r="D32" s="176"/>
      <c r="E32" s="176"/>
      <c r="F32" s="177"/>
      <c r="G32" s="177"/>
      <c r="H32" s="177"/>
      <c r="I32" s="177"/>
      <c r="J32" s="177"/>
      <c r="K32" s="177"/>
      <c r="L32" s="177"/>
      <c r="M32" s="177"/>
      <c r="N32" s="177"/>
      <c r="O32" s="177"/>
      <c r="P32" s="177"/>
      <c r="Q32" s="177"/>
      <c r="R32" s="177"/>
      <c r="S32" s="177"/>
      <c r="T32" s="177">
        <f t="shared" si="1"/>
        <v>0</v>
      </c>
    </row>
    <row r="33" spans="1:20" ht="13.2" customHeight="1" x14ac:dyDescent="0.3">
      <c r="A33" s="195" t="s">
        <v>57</v>
      </c>
      <c r="B33" s="175"/>
      <c r="C33" s="176"/>
      <c r="D33" s="176"/>
      <c r="E33" s="176"/>
      <c r="F33" s="177"/>
      <c r="G33" s="177"/>
      <c r="H33" s="177"/>
      <c r="I33" s="177"/>
      <c r="J33" s="177"/>
      <c r="K33" s="177"/>
      <c r="L33" s="177"/>
      <c r="M33" s="177"/>
      <c r="N33" s="177"/>
      <c r="O33" s="177"/>
      <c r="P33" s="177"/>
      <c r="Q33" s="177"/>
      <c r="R33" s="177"/>
      <c r="S33" s="177"/>
      <c r="T33" s="177">
        <f t="shared" si="1"/>
        <v>0</v>
      </c>
    </row>
    <row r="34" spans="1:20" ht="13.2" customHeight="1" x14ac:dyDescent="0.3">
      <c r="A34" s="214" t="s">
        <v>58</v>
      </c>
      <c r="B34" s="175"/>
      <c r="C34" s="176"/>
      <c r="D34" s="176"/>
      <c r="E34" s="176"/>
      <c r="F34" s="177"/>
      <c r="G34" s="177"/>
      <c r="H34" s="177"/>
      <c r="I34" s="177"/>
      <c r="J34" s="177"/>
      <c r="K34" s="177"/>
      <c r="L34" s="177"/>
      <c r="M34" s="177"/>
      <c r="N34" s="177"/>
      <c r="O34" s="177"/>
      <c r="P34" s="177"/>
      <c r="Q34" s="177"/>
      <c r="R34" s="177"/>
      <c r="S34" s="177"/>
      <c r="T34" s="177">
        <f t="shared" si="1"/>
        <v>0</v>
      </c>
    </row>
    <row r="35" spans="1:20" ht="13.2" customHeight="1" x14ac:dyDescent="0.3">
      <c r="A35" s="195" t="s">
        <v>59</v>
      </c>
      <c r="B35" s="175"/>
      <c r="C35" s="176"/>
      <c r="D35" s="176"/>
      <c r="E35" s="176"/>
      <c r="F35" s="177"/>
      <c r="G35" s="177"/>
      <c r="H35" s="177"/>
      <c r="I35" s="177"/>
      <c r="J35" s="177"/>
      <c r="K35" s="177"/>
      <c r="L35" s="177"/>
      <c r="M35" s="177"/>
      <c r="N35" s="177"/>
      <c r="O35" s="177"/>
      <c r="P35" s="177"/>
      <c r="Q35" s="177"/>
      <c r="R35" s="177"/>
      <c r="S35" s="177"/>
      <c r="T35" s="177">
        <f t="shared" si="1"/>
        <v>0</v>
      </c>
    </row>
    <row r="36" spans="1:20" ht="13.2" customHeight="1" x14ac:dyDescent="0.3">
      <c r="A36" s="195" t="s">
        <v>60</v>
      </c>
      <c r="B36" s="175"/>
      <c r="C36" s="176"/>
      <c r="D36" s="176"/>
      <c r="E36" s="176"/>
      <c r="F36" s="177"/>
      <c r="G36" s="177"/>
      <c r="H36" s="177"/>
      <c r="I36" s="177"/>
      <c r="J36" s="177"/>
      <c r="K36" s="177"/>
      <c r="L36" s="177"/>
      <c r="M36" s="177"/>
      <c r="N36" s="177"/>
      <c r="O36" s="177"/>
      <c r="P36" s="177"/>
      <c r="Q36" s="177"/>
      <c r="R36" s="177"/>
      <c r="S36" s="177"/>
      <c r="T36" s="177">
        <f t="shared" si="1"/>
        <v>0</v>
      </c>
    </row>
    <row r="37" spans="1:20" ht="13.2" customHeight="1" x14ac:dyDescent="0.3">
      <c r="A37" s="195" t="s">
        <v>61</v>
      </c>
      <c r="B37" s="175"/>
      <c r="C37" s="176"/>
      <c r="D37" s="176"/>
      <c r="E37" s="176"/>
      <c r="F37" s="177"/>
      <c r="G37" s="177"/>
      <c r="H37" s="177"/>
      <c r="I37" s="177"/>
      <c r="J37" s="177"/>
      <c r="K37" s="177"/>
      <c r="L37" s="177"/>
      <c r="M37" s="177"/>
      <c r="N37" s="177"/>
      <c r="O37" s="177"/>
      <c r="P37" s="177"/>
      <c r="Q37" s="177"/>
      <c r="R37" s="177"/>
      <c r="S37" s="177"/>
      <c r="T37" s="177">
        <f t="shared" si="1"/>
        <v>0</v>
      </c>
    </row>
    <row r="38" spans="1:20" ht="13.2" customHeight="1" x14ac:dyDescent="0.3">
      <c r="A38" s="195" t="s">
        <v>62</v>
      </c>
      <c r="B38" s="175"/>
      <c r="C38" s="176"/>
      <c r="D38" s="176"/>
      <c r="E38" s="176"/>
      <c r="F38" s="177"/>
      <c r="G38" s="177"/>
      <c r="H38" s="177"/>
      <c r="I38" s="177"/>
      <c r="J38" s="177"/>
      <c r="K38" s="177"/>
      <c r="L38" s="177"/>
      <c r="M38" s="177"/>
      <c r="N38" s="177"/>
      <c r="O38" s="177"/>
      <c r="P38" s="177"/>
      <c r="Q38" s="177"/>
      <c r="R38" s="177"/>
      <c r="S38" s="177"/>
      <c r="T38" s="177">
        <f t="shared" si="1"/>
        <v>0</v>
      </c>
    </row>
    <row r="39" spans="1:20" ht="13.2" customHeight="1" x14ac:dyDescent="0.3">
      <c r="A39" s="195" t="s">
        <v>63</v>
      </c>
      <c r="B39" s="175"/>
      <c r="C39" s="176"/>
      <c r="D39" s="176"/>
      <c r="E39" s="176"/>
      <c r="F39" s="177"/>
      <c r="G39" s="177"/>
      <c r="H39" s="177"/>
      <c r="I39" s="177"/>
      <c r="J39" s="177"/>
      <c r="K39" s="177"/>
      <c r="L39" s="177"/>
      <c r="M39" s="177"/>
      <c r="N39" s="177"/>
      <c r="O39" s="177"/>
      <c r="P39" s="177"/>
      <c r="Q39" s="177"/>
      <c r="R39" s="177"/>
      <c r="S39" s="177"/>
      <c r="T39" s="177">
        <f t="shared" si="1"/>
        <v>0</v>
      </c>
    </row>
    <row r="40" spans="1:20" ht="13.2" customHeight="1" x14ac:dyDescent="0.3">
      <c r="A40" s="195" t="s">
        <v>64</v>
      </c>
      <c r="B40" s="175"/>
      <c r="C40" s="176"/>
      <c r="D40" s="176"/>
      <c r="E40" s="176"/>
      <c r="F40" s="177"/>
      <c r="G40" s="177"/>
      <c r="H40" s="177"/>
      <c r="I40" s="177"/>
      <c r="J40" s="177"/>
      <c r="K40" s="177"/>
      <c r="L40" s="177"/>
      <c r="M40" s="177"/>
      <c r="N40" s="177"/>
      <c r="O40" s="177"/>
      <c r="P40" s="177"/>
      <c r="Q40" s="177"/>
      <c r="R40" s="177"/>
      <c r="S40" s="177"/>
      <c r="T40" s="177">
        <f t="shared" si="1"/>
        <v>0</v>
      </c>
    </row>
    <row r="41" spans="1:20" ht="13.2" customHeight="1" x14ac:dyDescent="0.3">
      <c r="A41" s="195" t="s">
        <v>65</v>
      </c>
      <c r="B41" s="175"/>
      <c r="C41" s="176"/>
      <c r="D41" s="176"/>
      <c r="E41" s="176"/>
      <c r="F41" s="177"/>
      <c r="G41" s="177"/>
      <c r="H41" s="177"/>
      <c r="I41" s="177"/>
      <c r="J41" s="177"/>
      <c r="K41" s="177"/>
      <c r="L41" s="177"/>
      <c r="M41" s="177"/>
      <c r="N41" s="177"/>
      <c r="O41" s="177"/>
      <c r="P41" s="177"/>
      <c r="Q41" s="177"/>
      <c r="R41" s="177"/>
      <c r="S41" s="177"/>
      <c r="T41" s="177">
        <f t="shared" si="1"/>
        <v>0</v>
      </c>
    </row>
    <row r="42" spans="1:20" ht="13.2" customHeight="1" x14ac:dyDescent="0.3">
      <c r="A42" s="195" t="s">
        <v>66</v>
      </c>
      <c r="B42" s="175"/>
      <c r="C42" s="176"/>
      <c r="D42" s="176"/>
      <c r="E42" s="176"/>
      <c r="F42" s="177"/>
      <c r="G42" s="177"/>
      <c r="H42" s="177"/>
      <c r="I42" s="177"/>
      <c r="J42" s="177"/>
      <c r="K42" s="177"/>
      <c r="L42" s="177"/>
      <c r="M42" s="177"/>
      <c r="N42" s="177"/>
      <c r="O42" s="177"/>
      <c r="P42" s="177"/>
      <c r="Q42" s="177"/>
      <c r="R42" s="177"/>
      <c r="S42" s="177"/>
      <c r="T42" s="177">
        <f t="shared" si="1"/>
        <v>0</v>
      </c>
    </row>
    <row r="43" spans="1:20" ht="13.2" customHeight="1" x14ac:dyDescent="0.3">
      <c r="A43" s="195" t="s">
        <v>355</v>
      </c>
      <c r="B43" s="175"/>
      <c r="C43" s="176"/>
      <c r="D43" s="176"/>
      <c r="E43" s="176"/>
      <c r="F43" s="177"/>
      <c r="G43" s="177"/>
      <c r="H43" s="177"/>
      <c r="I43" s="177"/>
      <c r="J43" s="177"/>
      <c r="K43" s="177"/>
      <c r="L43" s="177"/>
      <c r="M43" s="177"/>
      <c r="N43" s="177"/>
      <c r="O43" s="177"/>
      <c r="P43" s="177"/>
      <c r="Q43" s="177"/>
      <c r="R43" s="177"/>
      <c r="S43" s="177"/>
      <c r="T43" s="177">
        <v>0</v>
      </c>
    </row>
    <row r="44" spans="1:20" ht="13.2" customHeight="1" x14ac:dyDescent="0.3">
      <c r="A44" s="211" t="s">
        <v>67</v>
      </c>
      <c r="B44" s="212"/>
      <c r="C44" s="213"/>
      <c r="D44" s="213"/>
      <c r="E44" s="213"/>
      <c r="F44" s="198"/>
      <c r="G44" s="198"/>
      <c r="H44" s="198"/>
      <c r="I44" s="198"/>
      <c r="J44" s="198"/>
      <c r="K44" s="198"/>
      <c r="L44" s="198"/>
      <c r="M44" s="198"/>
      <c r="N44" s="198"/>
      <c r="O44" s="198"/>
      <c r="P44" s="198"/>
      <c r="Q44" s="198"/>
      <c r="R44" s="198"/>
      <c r="S44" s="198"/>
      <c r="T44" s="198"/>
    </row>
    <row r="45" spans="1:20" ht="13.2" customHeight="1" x14ac:dyDescent="0.3">
      <c r="A45" s="195" t="s">
        <v>43</v>
      </c>
      <c r="B45" s="175"/>
      <c r="C45" s="176"/>
      <c r="D45" s="176"/>
      <c r="E45" s="176"/>
      <c r="F45" s="177"/>
      <c r="G45" s="177"/>
      <c r="H45" s="177"/>
      <c r="I45" s="177"/>
      <c r="J45" s="177"/>
      <c r="K45" s="177"/>
      <c r="L45" s="177"/>
      <c r="M45" s="177"/>
      <c r="N45" s="177"/>
      <c r="O45" s="177"/>
      <c r="P45" s="177"/>
      <c r="Q45" s="177"/>
      <c r="R45" s="177"/>
      <c r="S45" s="177"/>
      <c r="T45" s="177">
        <f>SUM(F45:S45)</f>
        <v>0</v>
      </c>
    </row>
    <row r="46" spans="1:20" ht="13.2" customHeight="1" x14ac:dyDescent="0.3">
      <c r="A46" s="195" t="s">
        <v>294</v>
      </c>
      <c r="B46" s="175"/>
      <c r="C46" s="176"/>
      <c r="D46" s="176"/>
      <c r="E46" s="176"/>
      <c r="F46" s="177"/>
      <c r="G46" s="177"/>
      <c r="H46" s="177"/>
      <c r="I46" s="177"/>
      <c r="J46" s="177"/>
      <c r="K46" s="177"/>
      <c r="L46" s="177"/>
      <c r="M46" s="177"/>
      <c r="N46" s="177"/>
      <c r="O46" s="177"/>
      <c r="P46" s="177"/>
      <c r="Q46" s="177"/>
      <c r="R46" s="177"/>
      <c r="S46" s="177"/>
      <c r="T46" s="177">
        <f>SUM(F46:S46)</f>
        <v>0</v>
      </c>
    </row>
    <row r="47" spans="1:20" ht="13.2" customHeight="1" x14ac:dyDescent="0.3">
      <c r="A47" s="195" t="s">
        <v>514</v>
      </c>
      <c r="B47" s="175"/>
      <c r="C47" s="176"/>
      <c r="D47" s="176"/>
      <c r="E47" s="176"/>
      <c r="F47" s="177"/>
      <c r="G47" s="177"/>
      <c r="H47" s="177"/>
      <c r="I47" s="177"/>
      <c r="J47" s="177"/>
      <c r="K47" s="177"/>
      <c r="L47" s="177"/>
      <c r="M47" s="177"/>
      <c r="N47" s="177"/>
      <c r="O47" s="177"/>
      <c r="P47" s="177"/>
      <c r="Q47" s="177"/>
      <c r="R47" s="177"/>
      <c r="S47" s="177"/>
      <c r="T47" s="177"/>
    </row>
    <row r="48" spans="1:20" ht="13.2" customHeight="1" x14ac:dyDescent="0.3">
      <c r="A48" s="195" t="s">
        <v>515</v>
      </c>
      <c r="B48" s="175"/>
      <c r="C48" s="176"/>
      <c r="D48" s="176"/>
      <c r="E48" s="176"/>
      <c r="F48" s="177"/>
      <c r="G48" s="177"/>
      <c r="H48" s="177"/>
      <c r="I48" s="177"/>
      <c r="J48" s="177"/>
      <c r="K48" s="177"/>
      <c r="L48" s="177"/>
      <c r="M48" s="177"/>
      <c r="N48" s="177"/>
      <c r="O48" s="177"/>
      <c r="P48" s="177"/>
      <c r="Q48" s="177"/>
      <c r="R48" s="177"/>
      <c r="S48" s="177"/>
      <c r="T48" s="177"/>
    </row>
    <row r="49" spans="1:20" ht="13.2" customHeight="1" x14ac:dyDescent="0.3">
      <c r="A49" s="195" t="s">
        <v>516</v>
      </c>
      <c r="B49" s="175"/>
      <c r="C49" s="176"/>
      <c r="D49" s="176"/>
      <c r="E49" s="176"/>
      <c r="F49" s="177"/>
      <c r="G49" s="177"/>
      <c r="H49" s="177"/>
      <c r="I49" s="177"/>
      <c r="J49" s="177"/>
      <c r="K49" s="177"/>
      <c r="L49" s="177"/>
      <c r="M49" s="177"/>
      <c r="N49" s="177"/>
      <c r="O49" s="177"/>
      <c r="P49" s="177"/>
      <c r="Q49" s="177"/>
      <c r="R49" s="177"/>
      <c r="S49" s="177"/>
      <c r="T49" s="177"/>
    </row>
    <row r="50" spans="1:20" ht="13.2" customHeight="1" x14ac:dyDescent="0.3">
      <c r="A50" s="195" t="s">
        <v>67</v>
      </c>
      <c r="B50" s="175"/>
      <c r="C50" s="176"/>
      <c r="D50" s="176"/>
      <c r="E50" s="176"/>
      <c r="F50" s="177"/>
      <c r="G50" s="177"/>
      <c r="H50" s="177"/>
      <c r="I50" s="177"/>
      <c r="J50" s="177"/>
      <c r="K50" s="177"/>
      <c r="L50" s="177"/>
      <c r="M50" s="177"/>
      <c r="N50" s="177"/>
      <c r="O50" s="177"/>
      <c r="P50" s="177"/>
      <c r="Q50" s="177"/>
      <c r="R50" s="177"/>
      <c r="S50" s="177"/>
      <c r="T50" s="177">
        <f>SUM(F50:S50)</f>
        <v>0</v>
      </c>
    </row>
    <row r="51" spans="1:20" ht="13.2" customHeight="1" x14ac:dyDescent="0.3">
      <c r="A51" s="211" t="s">
        <v>68</v>
      </c>
      <c r="B51" s="212"/>
      <c r="C51" s="213"/>
      <c r="D51" s="213"/>
      <c r="E51" s="213"/>
      <c r="F51" s="198"/>
      <c r="G51" s="198"/>
      <c r="H51" s="198"/>
      <c r="I51" s="198"/>
      <c r="J51" s="198"/>
      <c r="K51" s="198"/>
      <c r="L51" s="198"/>
      <c r="M51" s="198"/>
      <c r="N51" s="198"/>
      <c r="O51" s="198"/>
      <c r="P51" s="198"/>
      <c r="Q51" s="198"/>
      <c r="R51" s="198"/>
      <c r="S51" s="198"/>
      <c r="T51" s="198"/>
    </row>
    <row r="52" spans="1:20" ht="13.2" customHeight="1" x14ac:dyDescent="0.3">
      <c r="A52" s="195" t="s">
        <v>68</v>
      </c>
      <c r="B52" s="175"/>
      <c r="C52" s="176"/>
      <c r="D52" s="176"/>
      <c r="E52" s="176"/>
      <c r="F52" s="177"/>
      <c r="G52" s="177"/>
      <c r="H52" s="177"/>
      <c r="I52" s="177"/>
      <c r="J52" s="177"/>
      <c r="K52" s="177"/>
      <c r="L52" s="177"/>
      <c r="M52" s="177"/>
      <c r="N52" s="177"/>
      <c r="O52" s="177"/>
      <c r="P52" s="177"/>
      <c r="Q52" s="177"/>
      <c r="R52" s="177"/>
      <c r="S52" s="177"/>
      <c r="T52" s="177">
        <f>SUM(F52:S52)</f>
        <v>0</v>
      </c>
    </row>
    <row r="53" spans="1:20" ht="13.2" customHeight="1" x14ac:dyDescent="0.3">
      <c r="A53" s="195" t="s">
        <v>69</v>
      </c>
      <c r="B53" s="175"/>
      <c r="C53" s="176"/>
      <c r="D53" s="176"/>
      <c r="E53" s="176"/>
      <c r="F53" s="177"/>
      <c r="G53" s="177"/>
      <c r="H53" s="177"/>
      <c r="I53" s="177"/>
      <c r="J53" s="177"/>
      <c r="K53" s="177"/>
      <c r="L53" s="177"/>
      <c r="M53" s="177"/>
      <c r="N53" s="177"/>
      <c r="O53" s="177"/>
      <c r="P53" s="177"/>
      <c r="Q53" s="177"/>
      <c r="R53" s="177"/>
      <c r="S53" s="177"/>
      <c r="T53" s="177">
        <f>SUM(F53:S53)</f>
        <v>0</v>
      </c>
    </row>
    <row r="54" spans="1:20" ht="13.2" customHeight="1" x14ac:dyDescent="0.3">
      <c r="A54" s="195" t="s">
        <v>70</v>
      </c>
      <c r="B54" s="175"/>
      <c r="C54" s="176"/>
      <c r="D54" s="176"/>
      <c r="E54" s="176"/>
      <c r="F54" s="177"/>
      <c r="G54" s="177"/>
      <c r="H54" s="177"/>
      <c r="I54" s="177"/>
      <c r="J54" s="177"/>
      <c r="K54" s="177"/>
      <c r="L54" s="177"/>
      <c r="M54" s="177"/>
      <c r="N54" s="177"/>
      <c r="O54" s="177"/>
      <c r="P54" s="177"/>
      <c r="Q54" s="177"/>
      <c r="R54" s="177"/>
      <c r="S54" s="177"/>
      <c r="T54" s="177">
        <f>SUM(F54:S54)</f>
        <v>0</v>
      </c>
    </row>
    <row r="55" spans="1:20" ht="13.2" customHeight="1" x14ac:dyDescent="0.3">
      <c r="A55" s="195" t="s">
        <v>71</v>
      </c>
      <c r="B55" s="175"/>
      <c r="C55" s="176"/>
      <c r="D55" s="176"/>
      <c r="E55" s="176"/>
      <c r="F55" s="177"/>
      <c r="G55" s="177"/>
      <c r="H55" s="177"/>
      <c r="I55" s="177"/>
      <c r="J55" s="177"/>
      <c r="K55" s="177"/>
      <c r="L55" s="177"/>
      <c r="M55" s="177"/>
      <c r="N55" s="177"/>
      <c r="O55" s="177"/>
      <c r="P55" s="177"/>
      <c r="Q55" s="177"/>
      <c r="R55" s="177"/>
      <c r="S55" s="177"/>
      <c r="T55" s="177">
        <f>SUM(F55:S55)</f>
        <v>0</v>
      </c>
    </row>
    <row r="56" spans="1:20" ht="13.2" customHeight="1" x14ac:dyDescent="0.3">
      <c r="A56" s="195" t="s">
        <v>72</v>
      </c>
      <c r="B56" s="175"/>
      <c r="C56" s="176"/>
      <c r="D56" s="176"/>
      <c r="E56" s="176"/>
      <c r="F56" s="177"/>
      <c r="G56" s="177"/>
      <c r="H56" s="177"/>
      <c r="I56" s="177"/>
      <c r="J56" s="177"/>
      <c r="K56" s="177"/>
      <c r="L56" s="177"/>
      <c r="M56" s="177"/>
      <c r="N56" s="177"/>
      <c r="O56" s="177"/>
      <c r="P56" s="177"/>
      <c r="Q56" s="177"/>
      <c r="R56" s="177"/>
      <c r="S56" s="177"/>
      <c r="T56" s="177">
        <f>SUM(F56:S56)</f>
        <v>0</v>
      </c>
    </row>
    <row r="57" spans="1:20" ht="13.2" customHeight="1" x14ac:dyDescent="0.3">
      <c r="A57" s="211" t="s">
        <v>356</v>
      </c>
      <c r="B57" s="212"/>
      <c r="C57" s="213"/>
      <c r="D57" s="213"/>
      <c r="E57" s="213"/>
      <c r="F57" s="198"/>
      <c r="G57" s="198"/>
      <c r="H57" s="198"/>
      <c r="I57" s="198"/>
      <c r="J57" s="198"/>
      <c r="K57" s="198"/>
      <c r="L57" s="198"/>
      <c r="M57" s="198"/>
      <c r="N57" s="198"/>
      <c r="O57" s="198"/>
      <c r="P57" s="198"/>
      <c r="Q57" s="198"/>
      <c r="R57" s="198"/>
      <c r="S57" s="198"/>
      <c r="T57" s="198"/>
    </row>
    <row r="58" spans="1:20" ht="13.2" customHeight="1" x14ac:dyDescent="0.3">
      <c r="A58" s="195" t="s">
        <v>358</v>
      </c>
      <c r="B58" s="175"/>
      <c r="C58" s="176"/>
      <c r="D58" s="176"/>
      <c r="E58" s="176"/>
      <c r="F58" s="177"/>
      <c r="G58" s="177"/>
      <c r="H58" s="177"/>
      <c r="I58" s="177"/>
      <c r="J58" s="177"/>
      <c r="K58" s="177"/>
      <c r="L58" s="177"/>
      <c r="M58" s="177"/>
      <c r="N58" s="177"/>
      <c r="O58" s="177"/>
      <c r="P58" s="177"/>
      <c r="Q58" s="177"/>
      <c r="R58" s="177"/>
      <c r="S58" s="177"/>
      <c r="T58" s="177">
        <v>0</v>
      </c>
    </row>
    <row r="59" spans="1:20" x14ac:dyDescent="0.3">
      <c r="A59" s="169"/>
      <c r="B59" s="215"/>
      <c r="C59" s="213"/>
      <c r="D59" s="213"/>
      <c r="E59" s="213"/>
      <c r="F59" s="198"/>
      <c r="G59" s="198"/>
      <c r="H59" s="198"/>
      <c r="I59" s="198"/>
      <c r="J59" s="198"/>
      <c r="K59" s="198"/>
      <c r="L59" s="198"/>
      <c r="M59" s="198"/>
      <c r="N59" s="198"/>
      <c r="O59" s="198"/>
      <c r="P59" s="198"/>
      <c r="Q59" s="198"/>
      <c r="R59" s="198"/>
      <c r="S59" s="198"/>
      <c r="T59" s="198"/>
    </row>
    <row r="60" spans="1:20" x14ac:dyDescent="0.3">
      <c r="A60" s="69" t="s">
        <v>115</v>
      </c>
      <c r="B60" s="216"/>
      <c r="C60" s="217"/>
      <c r="D60" s="217"/>
      <c r="E60" s="217"/>
      <c r="F60" s="217"/>
      <c r="G60" s="217"/>
      <c r="H60" s="217"/>
      <c r="I60" s="217"/>
      <c r="J60" s="217"/>
      <c r="K60" s="217"/>
      <c r="L60" s="217"/>
      <c r="M60" s="217"/>
      <c r="N60" s="217"/>
      <c r="O60" s="217">
        <f>SUM(O14:O59)</f>
        <v>0</v>
      </c>
      <c r="P60" s="217"/>
      <c r="Q60" s="217"/>
      <c r="R60" s="217"/>
      <c r="S60" s="217"/>
      <c r="T60" s="217">
        <f>SUM(T14:T59)</f>
        <v>0</v>
      </c>
    </row>
    <row r="61" spans="1:20" ht="17.25" customHeight="1" x14ac:dyDescent="0.3">
      <c r="A61" s="69" t="s">
        <v>363</v>
      </c>
      <c r="B61" s="218"/>
      <c r="C61" s="219"/>
      <c r="D61" s="219"/>
      <c r="E61" s="219"/>
      <c r="F61" s="217"/>
      <c r="G61" s="217"/>
      <c r="H61" s="217"/>
      <c r="I61" s="217" t="s">
        <v>293</v>
      </c>
      <c r="J61" s="217" t="s">
        <v>293</v>
      </c>
      <c r="K61" s="217" t="s">
        <v>293</v>
      </c>
      <c r="L61" s="217" t="s">
        <v>293</v>
      </c>
      <c r="M61" s="217"/>
      <c r="N61" s="217"/>
      <c r="O61" s="217">
        <f>+'NTP DA'!AL111+'NTP DA'!AP111</f>
        <v>0</v>
      </c>
      <c r="P61" s="217"/>
      <c r="Q61" s="217"/>
      <c r="R61" s="217"/>
      <c r="S61" s="217"/>
      <c r="T61" s="217">
        <f>SUM(F61:S61)</f>
        <v>0</v>
      </c>
    </row>
    <row r="62" spans="1:20" ht="17.25" customHeight="1" x14ac:dyDescent="0.3">
      <c r="A62" s="69" t="s">
        <v>394</v>
      </c>
      <c r="B62" s="220"/>
      <c r="C62" s="221"/>
      <c r="D62" s="221"/>
      <c r="E62" s="221"/>
      <c r="F62" s="222"/>
      <c r="G62" s="222"/>
      <c r="H62" s="222"/>
      <c r="I62" s="222" t="s">
        <v>293</v>
      </c>
      <c r="J62" s="222" t="s">
        <v>293</v>
      </c>
      <c r="K62" s="222" t="s">
        <v>293</v>
      </c>
      <c r="L62" s="222" t="s">
        <v>293</v>
      </c>
      <c r="M62" s="222"/>
      <c r="N62" s="222"/>
      <c r="O62" s="222">
        <f>+O61+O60</f>
        <v>0</v>
      </c>
      <c r="P62" s="222"/>
      <c r="Q62" s="222"/>
      <c r="R62" s="222"/>
      <c r="S62" s="222"/>
      <c r="T62" s="222">
        <f>+T61+T60</f>
        <v>0</v>
      </c>
    </row>
    <row r="63" spans="1:20" s="4" customFormat="1" ht="19.95" customHeight="1" x14ac:dyDescent="0.3">
      <c r="A63" s="5"/>
      <c r="B63" s="8"/>
      <c r="C63" s="8"/>
      <c r="D63" s="8"/>
      <c r="E63" s="8"/>
      <c r="F63" s="8"/>
      <c r="G63" s="8"/>
      <c r="H63" s="8"/>
      <c r="I63" s="8"/>
      <c r="J63" s="105"/>
      <c r="K63" s="105"/>
      <c r="L63" s="105"/>
      <c r="M63" s="106"/>
      <c r="N63" s="106"/>
      <c r="O63" s="106"/>
      <c r="P63" s="106"/>
      <c r="Q63" s="106"/>
      <c r="R63" s="106"/>
      <c r="S63" s="106"/>
    </row>
    <row r="64" spans="1:20" s="4" customFormat="1" ht="19.95" customHeight="1" thickBot="1" x14ac:dyDescent="0.35">
      <c r="A64" s="223" t="s">
        <v>114</v>
      </c>
      <c r="B64" s="52"/>
      <c r="C64" s="52"/>
      <c r="D64" s="52"/>
      <c r="E64" s="52"/>
      <c r="F64" s="52"/>
      <c r="G64" s="52"/>
      <c r="H64" s="52"/>
      <c r="I64" s="52"/>
      <c r="J64" s="107"/>
      <c r="K64" s="107"/>
      <c r="L64" s="105"/>
      <c r="M64" s="106"/>
      <c r="N64" s="106"/>
      <c r="O64" s="106"/>
      <c r="P64" s="106"/>
      <c r="Q64" s="106"/>
      <c r="R64" s="106"/>
      <c r="S64" s="106"/>
    </row>
    <row r="65" spans="1:57" s="4" customFormat="1" ht="30" customHeight="1" thickBot="1" x14ac:dyDescent="0.35">
      <c r="A65" s="130"/>
      <c r="B65" s="472" t="s">
        <v>306</v>
      </c>
      <c r="C65" s="473"/>
      <c r="D65" s="473"/>
      <c r="E65" s="474"/>
      <c r="F65" s="472" t="s">
        <v>337</v>
      </c>
      <c r="G65" s="473"/>
      <c r="H65" s="473"/>
      <c r="I65" s="474"/>
      <c r="J65" s="472" t="s">
        <v>338</v>
      </c>
      <c r="K65" s="473"/>
      <c r="L65" s="473"/>
      <c r="M65" s="474"/>
      <c r="N65" s="472" t="s">
        <v>428</v>
      </c>
      <c r="O65" s="473"/>
      <c r="P65" s="473"/>
      <c r="Q65" s="474"/>
      <c r="R65" s="472" t="s">
        <v>424</v>
      </c>
      <c r="S65" s="473"/>
      <c r="T65" s="473"/>
      <c r="U65" s="474"/>
      <c r="V65" s="469" t="s">
        <v>339</v>
      </c>
      <c r="W65" s="470"/>
      <c r="X65" s="470"/>
      <c r="Y65" s="471"/>
      <c r="Z65" s="469" t="s">
        <v>397</v>
      </c>
      <c r="AA65" s="470"/>
      <c r="AB65" s="470"/>
      <c r="AC65" s="471"/>
      <c r="AD65" s="472" t="s">
        <v>305</v>
      </c>
      <c r="AE65" s="473"/>
      <c r="AF65" s="473"/>
      <c r="AG65" s="474"/>
      <c r="AH65" s="469" t="s">
        <v>340</v>
      </c>
      <c r="AI65" s="470"/>
      <c r="AJ65" s="470"/>
      <c r="AK65" s="471"/>
      <c r="AL65" s="469" t="s">
        <v>341</v>
      </c>
      <c r="AM65" s="470"/>
      <c r="AN65" s="470"/>
      <c r="AO65" s="471"/>
      <c r="AP65" s="469" t="s">
        <v>429</v>
      </c>
      <c r="AQ65" s="470"/>
      <c r="AR65" s="470"/>
      <c r="AS65" s="471"/>
      <c r="AT65" s="469" t="s">
        <v>425</v>
      </c>
      <c r="AU65" s="470"/>
      <c r="AV65" s="470"/>
      <c r="AW65" s="471"/>
      <c r="AX65" s="469" t="s">
        <v>342</v>
      </c>
      <c r="AY65" s="470"/>
      <c r="AZ65" s="470"/>
      <c r="BA65" s="471"/>
      <c r="BB65" s="469" t="s">
        <v>398</v>
      </c>
      <c r="BC65" s="470"/>
      <c r="BD65" s="470"/>
      <c r="BE65" s="471"/>
    </row>
    <row r="66" spans="1:57" x14ac:dyDescent="0.3">
      <c r="A66" s="53"/>
      <c r="B66" s="98" t="s">
        <v>15</v>
      </c>
      <c r="C66" s="224" t="s">
        <v>83</v>
      </c>
      <c r="D66" s="225" t="s">
        <v>82</v>
      </c>
      <c r="E66" s="226" t="s">
        <v>16</v>
      </c>
      <c r="F66" s="98" t="s">
        <v>15</v>
      </c>
      <c r="G66" s="224" t="s">
        <v>83</v>
      </c>
      <c r="H66" s="225" t="s">
        <v>82</v>
      </c>
      <c r="I66" s="226" t="s">
        <v>16</v>
      </c>
      <c r="J66" s="98" t="s">
        <v>15</v>
      </c>
      <c r="K66" s="224" t="s">
        <v>83</v>
      </c>
      <c r="L66" s="225" t="s">
        <v>82</v>
      </c>
      <c r="M66" s="226" t="s">
        <v>16</v>
      </c>
      <c r="N66" s="98" t="s">
        <v>15</v>
      </c>
      <c r="O66" s="224" t="s">
        <v>83</v>
      </c>
      <c r="P66" s="225" t="s">
        <v>82</v>
      </c>
      <c r="Q66" s="226" t="s">
        <v>16</v>
      </c>
      <c r="R66" s="98" t="s">
        <v>15</v>
      </c>
      <c r="S66" s="224" t="s">
        <v>83</v>
      </c>
      <c r="T66" s="225" t="s">
        <v>82</v>
      </c>
      <c r="U66" s="226" t="s">
        <v>16</v>
      </c>
      <c r="V66" s="98" t="s">
        <v>15</v>
      </c>
      <c r="W66" s="224" t="s">
        <v>83</v>
      </c>
      <c r="X66" s="225" t="s">
        <v>82</v>
      </c>
      <c r="Y66" s="226" t="s">
        <v>16</v>
      </c>
      <c r="Z66" s="98" t="s">
        <v>15</v>
      </c>
      <c r="AA66" s="224" t="s">
        <v>83</v>
      </c>
      <c r="AB66" s="225" t="s">
        <v>82</v>
      </c>
      <c r="AC66" s="226" t="s">
        <v>16</v>
      </c>
      <c r="AD66" s="98" t="s">
        <v>15</v>
      </c>
      <c r="AE66" s="224" t="s">
        <v>83</v>
      </c>
      <c r="AF66" s="225" t="s">
        <v>82</v>
      </c>
      <c r="AG66" s="226" t="s">
        <v>16</v>
      </c>
      <c r="AH66" s="82" t="s">
        <v>15</v>
      </c>
      <c r="AI66" s="83" t="s">
        <v>83</v>
      </c>
      <c r="AJ66" s="84" t="s">
        <v>82</v>
      </c>
      <c r="AK66" s="108" t="s">
        <v>16</v>
      </c>
      <c r="AL66" s="98" t="s">
        <v>15</v>
      </c>
      <c r="AM66" s="224" t="s">
        <v>83</v>
      </c>
      <c r="AN66" s="225" t="s">
        <v>82</v>
      </c>
      <c r="AO66" s="226" t="s">
        <v>16</v>
      </c>
      <c r="AP66" s="82" t="s">
        <v>15</v>
      </c>
      <c r="AQ66" s="83" t="s">
        <v>83</v>
      </c>
      <c r="AR66" s="84" t="s">
        <v>82</v>
      </c>
      <c r="AS66" s="108" t="s">
        <v>16</v>
      </c>
      <c r="AT66" s="98" t="s">
        <v>15</v>
      </c>
      <c r="AU66" s="224" t="s">
        <v>83</v>
      </c>
      <c r="AV66" s="225" t="s">
        <v>82</v>
      </c>
      <c r="AW66" s="226" t="s">
        <v>16</v>
      </c>
      <c r="AX66" s="98" t="s">
        <v>15</v>
      </c>
      <c r="AY66" s="224" t="s">
        <v>83</v>
      </c>
      <c r="AZ66" s="225" t="s">
        <v>82</v>
      </c>
      <c r="BA66" s="226" t="s">
        <v>16</v>
      </c>
      <c r="BB66" s="98" t="s">
        <v>15</v>
      </c>
      <c r="BC66" s="224" t="s">
        <v>83</v>
      </c>
      <c r="BD66" s="225" t="s">
        <v>82</v>
      </c>
      <c r="BE66" s="226" t="s">
        <v>16</v>
      </c>
    </row>
    <row r="67" spans="1:57" x14ac:dyDescent="0.3">
      <c r="B67" s="227"/>
      <c r="C67" s="228"/>
      <c r="D67" s="228"/>
      <c r="E67" s="229"/>
      <c r="F67" s="227"/>
      <c r="G67" s="228"/>
      <c r="H67" s="228"/>
      <c r="I67" s="229"/>
      <c r="J67" s="227"/>
      <c r="K67" s="228"/>
      <c r="L67" s="228"/>
      <c r="M67" s="229"/>
      <c r="N67" s="227"/>
      <c r="O67" s="228"/>
      <c r="P67" s="228"/>
      <c r="Q67" s="229"/>
      <c r="R67" s="227"/>
      <c r="S67" s="228"/>
      <c r="T67" s="228"/>
      <c r="U67" s="229"/>
      <c r="V67" s="227"/>
      <c r="W67" s="228"/>
      <c r="X67" s="228"/>
      <c r="Y67" s="229"/>
      <c r="Z67" s="227"/>
      <c r="AA67" s="228"/>
      <c r="AB67" s="228"/>
      <c r="AC67" s="229"/>
      <c r="AD67" s="227"/>
      <c r="AE67" s="228"/>
      <c r="AF67" s="228"/>
      <c r="AG67" s="229"/>
      <c r="AH67" s="227"/>
      <c r="AI67" s="228"/>
      <c r="AJ67" s="228"/>
      <c r="AK67" s="230"/>
      <c r="AL67" s="227"/>
      <c r="AM67" s="228"/>
      <c r="AN67" s="228"/>
      <c r="AO67" s="229"/>
      <c r="AP67" s="227"/>
      <c r="AQ67" s="228"/>
      <c r="AR67" s="228"/>
      <c r="AS67" s="230"/>
      <c r="AT67" s="227"/>
      <c r="AU67" s="228"/>
      <c r="AV67" s="228"/>
      <c r="AW67" s="229"/>
      <c r="AX67" s="227"/>
      <c r="AY67" s="228"/>
      <c r="AZ67" s="228"/>
      <c r="BA67" s="229"/>
      <c r="BB67" s="227"/>
      <c r="BC67" s="228"/>
      <c r="BD67" s="228"/>
      <c r="BE67" s="229"/>
    </row>
    <row r="68" spans="1:57" ht="13.2" customHeight="1" x14ac:dyDescent="0.3">
      <c r="A68" s="231" t="s">
        <v>37</v>
      </c>
      <c r="B68" s="162"/>
      <c r="C68" s="232"/>
      <c r="D68" s="232"/>
      <c r="E68" s="123"/>
      <c r="F68" s="162"/>
      <c r="G68" s="232"/>
      <c r="H68" s="232"/>
      <c r="I68" s="123"/>
      <c r="J68" s="162"/>
      <c r="K68" s="232"/>
      <c r="L68" s="232"/>
      <c r="M68" s="123"/>
      <c r="N68" s="162"/>
      <c r="O68" s="232"/>
      <c r="P68" s="232"/>
      <c r="Q68" s="123"/>
      <c r="R68" s="162"/>
      <c r="S68" s="232"/>
      <c r="T68" s="232"/>
      <c r="U68" s="123"/>
      <c r="V68" s="162"/>
      <c r="W68" s="232"/>
      <c r="X68" s="232"/>
      <c r="Y68" s="123"/>
      <c r="Z68" s="162"/>
      <c r="AA68" s="232"/>
      <c r="AB68" s="232"/>
      <c r="AC68" s="123"/>
      <c r="AD68" s="162"/>
      <c r="AE68" s="232"/>
      <c r="AF68" s="232"/>
      <c r="AG68" s="123"/>
      <c r="AH68" s="162"/>
      <c r="AI68" s="232"/>
      <c r="AJ68" s="232"/>
      <c r="AK68" s="232"/>
      <c r="AL68" s="162"/>
      <c r="AM68" s="232"/>
      <c r="AN68" s="232"/>
      <c r="AO68" s="123"/>
      <c r="AP68" s="162"/>
      <c r="AQ68" s="232"/>
      <c r="AR68" s="232"/>
      <c r="AS68" s="232"/>
      <c r="AT68" s="162"/>
      <c r="AU68" s="232"/>
      <c r="AV68" s="232"/>
      <c r="AW68" s="123"/>
      <c r="AX68" s="162"/>
      <c r="AY68" s="232"/>
      <c r="AZ68" s="232"/>
      <c r="BA68" s="123"/>
      <c r="BB68" s="162"/>
      <c r="BC68" s="232"/>
      <c r="BD68" s="232"/>
      <c r="BE68" s="123"/>
    </row>
    <row r="69" spans="1:57" ht="13.2" customHeight="1" x14ac:dyDescent="0.3">
      <c r="A69" s="233" t="s">
        <v>38</v>
      </c>
      <c r="B69" s="131"/>
      <c r="C69" s="234"/>
      <c r="D69" s="234"/>
      <c r="E69" s="151"/>
      <c r="F69" s="131"/>
      <c r="G69" s="234"/>
      <c r="H69" s="178"/>
      <c r="I69" s="151"/>
      <c r="J69" s="131"/>
      <c r="K69" s="234"/>
      <c r="L69" s="178"/>
      <c r="M69" s="151"/>
      <c r="N69" s="131"/>
      <c r="O69" s="234"/>
      <c r="P69" s="178"/>
      <c r="Q69" s="151"/>
      <c r="R69" s="131"/>
      <c r="S69" s="234"/>
      <c r="T69" s="178"/>
      <c r="U69" s="151"/>
      <c r="V69" s="131"/>
      <c r="W69" s="234"/>
      <c r="X69" s="178"/>
      <c r="Y69" s="151"/>
      <c r="Z69" s="131"/>
      <c r="AA69" s="234"/>
      <c r="AB69" s="178"/>
      <c r="AC69" s="151"/>
      <c r="AD69" s="131"/>
      <c r="AE69" s="234"/>
      <c r="AF69" s="178"/>
      <c r="AG69" s="151"/>
      <c r="AH69" s="131"/>
      <c r="AI69" s="234"/>
      <c r="AJ69" s="178"/>
      <c r="AK69" s="234"/>
      <c r="AL69" s="131"/>
      <c r="AM69" s="234"/>
      <c r="AN69" s="178"/>
      <c r="AO69" s="151"/>
      <c r="AP69" s="131"/>
      <c r="AQ69" s="234"/>
      <c r="AR69" s="178"/>
      <c r="AS69" s="234"/>
      <c r="AT69" s="131"/>
      <c r="AU69" s="234"/>
      <c r="AV69" s="178"/>
      <c r="AW69" s="151"/>
      <c r="AX69" s="131"/>
      <c r="AY69" s="234"/>
      <c r="AZ69" s="178"/>
      <c r="BA69" s="151"/>
      <c r="BB69" s="131"/>
      <c r="BC69" s="234"/>
      <c r="BD69" s="178"/>
      <c r="BE69" s="151"/>
    </row>
    <row r="70" spans="1:57" ht="13.2" customHeight="1" x14ac:dyDescent="0.3">
      <c r="A70" s="233" t="s">
        <v>39</v>
      </c>
      <c r="B70" s="131"/>
      <c r="C70" s="234"/>
      <c r="D70" s="234"/>
      <c r="E70" s="151"/>
      <c r="F70" s="131"/>
      <c r="G70" s="234"/>
      <c r="H70" s="178"/>
      <c r="I70" s="151"/>
      <c r="J70" s="131"/>
      <c r="K70" s="234"/>
      <c r="L70" s="178"/>
      <c r="M70" s="151"/>
      <c r="N70" s="131"/>
      <c r="O70" s="234"/>
      <c r="P70" s="178"/>
      <c r="Q70" s="151"/>
      <c r="R70" s="131"/>
      <c r="S70" s="234"/>
      <c r="T70" s="178"/>
      <c r="U70" s="151"/>
      <c r="V70" s="131"/>
      <c r="W70" s="234"/>
      <c r="X70" s="178"/>
      <c r="Y70" s="151"/>
      <c r="Z70" s="131"/>
      <c r="AA70" s="234"/>
      <c r="AB70" s="178"/>
      <c r="AC70" s="151"/>
      <c r="AD70" s="131"/>
      <c r="AE70" s="234"/>
      <c r="AF70" s="178"/>
      <c r="AG70" s="151"/>
      <c r="AH70" s="131"/>
      <c r="AI70" s="234"/>
      <c r="AJ70" s="178"/>
      <c r="AK70" s="234"/>
      <c r="AL70" s="131"/>
      <c r="AM70" s="234"/>
      <c r="AN70" s="178"/>
      <c r="AO70" s="151"/>
      <c r="AP70" s="131"/>
      <c r="AQ70" s="234"/>
      <c r="AR70" s="178"/>
      <c r="AS70" s="234"/>
      <c r="AT70" s="131"/>
      <c r="AU70" s="234"/>
      <c r="AV70" s="178"/>
      <c r="AW70" s="151"/>
      <c r="AX70" s="131"/>
      <c r="AY70" s="234"/>
      <c r="AZ70" s="178"/>
      <c r="BA70" s="151"/>
      <c r="BB70" s="131"/>
      <c r="BC70" s="234"/>
      <c r="BD70" s="178"/>
      <c r="BE70" s="151"/>
    </row>
    <row r="71" spans="1:57" ht="13.2" customHeight="1" x14ac:dyDescent="0.3">
      <c r="A71" s="235" t="s">
        <v>44</v>
      </c>
      <c r="B71" s="132"/>
      <c r="C71" s="236"/>
      <c r="D71" s="236"/>
      <c r="E71" s="124"/>
      <c r="F71" s="132"/>
      <c r="G71" s="236"/>
      <c r="H71" s="237"/>
      <c r="I71" s="124"/>
      <c r="J71" s="132"/>
      <c r="K71" s="236"/>
      <c r="L71" s="237"/>
      <c r="M71" s="124"/>
      <c r="N71" s="132"/>
      <c r="O71" s="236"/>
      <c r="P71" s="237"/>
      <c r="Q71" s="124"/>
      <c r="R71" s="132"/>
      <c r="S71" s="236"/>
      <c r="T71" s="237"/>
      <c r="U71" s="124"/>
      <c r="V71" s="132"/>
      <c r="W71" s="236"/>
      <c r="X71" s="237"/>
      <c r="Y71" s="124"/>
      <c r="Z71" s="132"/>
      <c r="AA71" s="236"/>
      <c r="AB71" s="237"/>
      <c r="AC71" s="124"/>
      <c r="AD71" s="132"/>
      <c r="AE71" s="236"/>
      <c r="AF71" s="237"/>
      <c r="AG71" s="124"/>
      <c r="AH71" s="132"/>
      <c r="AI71" s="236"/>
      <c r="AJ71" s="237"/>
      <c r="AK71" s="236"/>
      <c r="AL71" s="132"/>
      <c r="AM71" s="236"/>
      <c r="AN71" s="237"/>
      <c r="AO71" s="124"/>
      <c r="AP71" s="132"/>
      <c r="AQ71" s="236"/>
      <c r="AR71" s="237"/>
      <c r="AS71" s="236"/>
      <c r="AT71" s="132"/>
      <c r="AU71" s="236"/>
      <c r="AV71" s="237"/>
      <c r="AW71" s="124"/>
      <c r="AX71" s="132"/>
      <c r="AY71" s="236"/>
      <c r="AZ71" s="237"/>
      <c r="BA71" s="124"/>
      <c r="BB71" s="132"/>
      <c r="BC71" s="236"/>
      <c r="BD71" s="237"/>
      <c r="BE71" s="124"/>
    </row>
    <row r="72" spans="1:57" ht="13.2" customHeight="1" x14ac:dyDescent="0.3">
      <c r="A72" s="233" t="s">
        <v>45</v>
      </c>
      <c r="B72" s="131"/>
      <c r="C72" s="234"/>
      <c r="D72" s="234"/>
      <c r="E72" s="151"/>
      <c r="F72" s="131"/>
      <c r="G72" s="234"/>
      <c r="H72" s="178"/>
      <c r="I72" s="151"/>
      <c r="J72" s="131"/>
      <c r="K72" s="234"/>
      <c r="L72" s="178"/>
      <c r="M72" s="151"/>
      <c r="N72" s="131"/>
      <c r="O72" s="234"/>
      <c r="P72" s="178"/>
      <c r="Q72" s="151"/>
      <c r="R72" s="131"/>
      <c r="S72" s="234"/>
      <c r="T72" s="178"/>
      <c r="U72" s="151"/>
      <c r="V72" s="131"/>
      <c r="W72" s="234"/>
      <c r="X72" s="178"/>
      <c r="Y72" s="151"/>
      <c r="Z72" s="131"/>
      <c r="AA72" s="234"/>
      <c r="AB72" s="178"/>
      <c r="AC72" s="151"/>
      <c r="AD72" s="131"/>
      <c r="AE72" s="234"/>
      <c r="AF72" s="178"/>
      <c r="AG72" s="151"/>
      <c r="AH72" s="131"/>
      <c r="AI72" s="234"/>
      <c r="AJ72" s="178"/>
      <c r="AK72" s="234"/>
      <c r="AL72" s="131"/>
      <c r="AM72" s="234"/>
      <c r="AN72" s="178"/>
      <c r="AO72" s="151"/>
      <c r="AP72" s="131"/>
      <c r="AQ72" s="234"/>
      <c r="AR72" s="178"/>
      <c r="AS72" s="234"/>
      <c r="AT72" s="131"/>
      <c r="AU72" s="234"/>
      <c r="AV72" s="178"/>
      <c r="AW72" s="151"/>
      <c r="AX72" s="131"/>
      <c r="AY72" s="234"/>
      <c r="AZ72" s="178"/>
      <c r="BA72" s="151"/>
      <c r="BB72" s="131"/>
      <c r="BC72" s="234"/>
      <c r="BD72" s="178"/>
      <c r="BE72" s="151"/>
    </row>
    <row r="73" spans="1:57" ht="13.2" customHeight="1" x14ac:dyDescent="0.3">
      <c r="A73" s="233" t="s">
        <v>46</v>
      </c>
      <c r="B73" s="131"/>
      <c r="C73" s="234"/>
      <c r="D73" s="234"/>
      <c r="E73" s="151"/>
      <c r="F73" s="131"/>
      <c r="G73" s="234"/>
      <c r="H73" s="178"/>
      <c r="I73" s="151"/>
      <c r="J73" s="131"/>
      <c r="K73" s="234"/>
      <c r="L73" s="178"/>
      <c r="M73" s="151"/>
      <c r="N73" s="131"/>
      <c r="O73" s="234"/>
      <c r="P73" s="178"/>
      <c r="Q73" s="151"/>
      <c r="R73" s="131"/>
      <c r="S73" s="234"/>
      <c r="T73" s="178"/>
      <c r="U73" s="151"/>
      <c r="V73" s="131"/>
      <c r="W73" s="234"/>
      <c r="X73" s="178"/>
      <c r="Y73" s="151"/>
      <c r="Z73" s="131"/>
      <c r="AA73" s="234"/>
      <c r="AB73" s="178"/>
      <c r="AC73" s="151"/>
      <c r="AD73" s="131"/>
      <c r="AE73" s="234"/>
      <c r="AF73" s="178"/>
      <c r="AG73" s="151"/>
      <c r="AH73" s="131"/>
      <c r="AI73" s="234"/>
      <c r="AJ73" s="178"/>
      <c r="AK73" s="234"/>
      <c r="AL73" s="131"/>
      <c r="AM73" s="234"/>
      <c r="AN73" s="178"/>
      <c r="AO73" s="151"/>
      <c r="AP73" s="131"/>
      <c r="AQ73" s="234"/>
      <c r="AR73" s="178"/>
      <c r="AS73" s="234"/>
      <c r="AT73" s="131"/>
      <c r="AU73" s="234"/>
      <c r="AV73" s="178"/>
      <c r="AW73" s="151"/>
      <c r="AX73" s="131"/>
      <c r="AY73" s="234"/>
      <c r="AZ73" s="178"/>
      <c r="BA73" s="151"/>
      <c r="BB73" s="131"/>
      <c r="BC73" s="234"/>
      <c r="BD73" s="178"/>
      <c r="BE73" s="151"/>
    </row>
    <row r="74" spans="1:57" ht="13.2" customHeight="1" x14ac:dyDescent="0.3">
      <c r="A74" s="233" t="s">
        <v>47</v>
      </c>
      <c r="B74" s="131"/>
      <c r="C74" s="234"/>
      <c r="D74" s="234"/>
      <c r="E74" s="151"/>
      <c r="F74" s="131"/>
      <c r="G74" s="234"/>
      <c r="H74" s="178"/>
      <c r="I74" s="151"/>
      <c r="J74" s="131"/>
      <c r="K74" s="234"/>
      <c r="L74" s="178"/>
      <c r="M74" s="151"/>
      <c r="N74" s="131"/>
      <c r="O74" s="234"/>
      <c r="P74" s="178"/>
      <c r="Q74" s="151"/>
      <c r="R74" s="131"/>
      <c r="S74" s="234"/>
      <c r="T74" s="178"/>
      <c r="U74" s="151"/>
      <c r="V74" s="131"/>
      <c r="W74" s="234"/>
      <c r="X74" s="178"/>
      <c r="Y74" s="151"/>
      <c r="Z74" s="131"/>
      <c r="AA74" s="234"/>
      <c r="AB74" s="178"/>
      <c r="AC74" s="151"/>
      <c r="AD74" s="131"/>
      <c r="AE74" s="234"/>
      <c r="AF74" s="178"/>
      <c r="AG74" s="151"/>
      <c r="AH74" s="131"/>
      <c r="AI74" s="234"/>
      <c r="AJ74" s="178"/>
      <c r="AK74" s="234"/>
      <c r="AL74" s="131"/>
      <c r="AM74" s="234"/>
      <c r="AN74" s="178"/>
      <c r="AO74" s="151"/>
      <c r="AP74" s="131"/>
      <c r="AQ74" s="234"/>
      <c r="AR74" s="178"/>
      <c r="AS74" s="234"/>
      <c r="AT74" s="131"/>
      <c r="AU74" s="234"/>
      <c r="AV74" s="178"/>
      <c r="AW74" s="151"/>
      <c r="AX74" s="131"/>
      <c r="AY74" s="234"/>
      <c r="AZ74" s="178"/>
      <c r="BA74" s="151"/>
      <c r="BB74" s="131"/>
      <c r="BC74" s="234"/>
      <c r="BD74" s="178"/>
      <c r="BE74" s="151"/>
    </row>
    <row r="75" spans="1:57" ht="13.2" customHeight="1" x14ac:dyDescent="0.3">
      <c r="A75" s="233" t="s">
        <v>48</v>
      </c>
      <c r="B75" s="131"/>
      <c r="C75" s="234"/>
      <c r="D75" s="234"/>
      <c r="E75" s="151"/>
      <c r="F75" s="131"/>
      <c r="G75" s="234"/>
      <c r="H75" s="178"/>
      <c r="I75" s="151"/>
      <c r="J75" s="131"/>
      <c r="K75" s="234"/>
      <c r="L75" s="178"/>
      <c r="M75" s="151"/>
      <c r="N75" s="131"/>
      <c r="O75" s="234"/>
      <c r="P75" s="178"/>
      <c r="Q75" s="151"/>
      <c r="R75" s="131"/>
      <c r="S75" s="234"/>
      <c r="T75" s="178"/>
      <c r="U75" s="151"/>
      <c r="V75" s="131"/>
      <c r="W75" s="234"/>
      <c r="X75" s="178"/>
      <c r="Y75" s="151"/>
      <c r="Z75" s="131"/>
      <c r="AA75" s="234"/>
      <c r="AB75" s="178"/>
      <c r="AC75" s="151"/>
      <c r="AD75" s="131"/>
      <c r="AE75" s="234"/>
      <c r="AF75" s="178"/>
      <c r="AG75" s="151"/>
      <c r="AH75" s="131"/>
      <c r="AI75" s="234"/>
      <c r="AJ75" s="178"/>
      <c r="AK75" s="234"/>
      <c r="AL75" s="131"/>
      <c r="AM75" s="234"/>
      <c r="AN75" s="178"/>
      <c r="AO75" s="151"/>
      <c r="AP75" s="131"/>
      <c r="AQ75" s="234"/>
      <c r="AR75" s="178"/>
      <c r="AS75" s="234"/>
      <c r="AT75" s="131"/>
      <c r="AU75" s="234"/>
      <c r="AV75" s="178"/>
      <c r="AW75" s="151"/>
      <c r="AX75" s="131"/>
      <c r="AY75" s="234"/>
      <c r="AZ75" s="178"/>
      <c r="BA75" s="151"/>
      <c r="BB75" s="131"/>
      <c r="BC75" s="234"/>
      <c r="BD75" s="178"/>
      <c r="BE75" s="151"/>
    </row>
    <row r="76" spans="1:57" ht="13.2" customHeight="1" x14ac:dyDescent="0.3">
      <c r="A76" s="233" t="s">
        <v>49</v>
      </c>
      <c r="B76" s="131"/>
      <c r="C76" s="234"/>
      <c r="D76" s="234"/>
      <c r="E76" s="151"/>
      <c r="F76" s="131"/>
      <c r="G76" s="234"/>
      <c r="H76" s="178"/>
      <c r="I76" s="151"/>
      <c r="J76" s="131"/>
      <c r="K76" s="234"/>
      <c r="L76" s="178"/>
      <c r="M76" s="151"/>
      <c r="N76" s="131"/>
      <c r="O76" s="234"/>
      <c r="P76" s="178"/>
      <c r="Q76" s="151"/>
      <c r="R76" s="131"/>
      <c r="S76" s="234"/>
      <c r="T76" s="178"/>
      <c r="U76" s="151"/>
      <c r="V76" s="131"/>
      <c r="W76" s="234"/>
      <c r="X76" s="178"/>
      <c r="Y76" s="151"/>
      <c r="Z76" s="131"/>
      <c r="AA76" s="234"/>
      <c r="AB76" s="178"/>
      <c r="AC76" s="151"/>
      <c r="AD76" s="131"/>
      <c r="AE76" s="234"/>
      <c r="AF76" s="178"/>
      <c r="AG76" s="151"/>
      <c r="AH76" s="131"/>
      <c r="AI76" s="234"/>
      <c r="AJ76" s="178"/>
      <c r="AK76" s="234"/>
      <c r="AL76" s="131"/>
      <c r="AM76" s="234"/>
      <c r="AN76" s="178"/>
      <c r="AO76" s="151"/>
      <c r="AP76" s="131"/>
      <c r="AQ76" s="234"/>
      <c r="AR76" s="178"/>
      <c r="AS76" s="234"/>
      <c r="AT76" s="131"/>
      <c r="AU76" s="234"/>
      <c r="AV76" s="178"/>
      <c r="AW76" s="151"/>
      <c r="AX76" s="131"/>
      <c r="AY76" s="234"/>
      <c r="AZ76" s="178"/>
      <c r="BA76" s="151"/>
      <c r="BB76" s="131"/>
      <c r="BC76" s="234"/>
      <c r="BD76" s="178"/>
      <c r="BE76" s="151"/>
    </row>
    <row r="77" spans="1:57" ht="13.2" customHeight="1" x14ac:dyDescent="0.3">
      <c r="A77" s="233" t="s">
        <v>40</v>
      </c>
      <c r="B77" s="131"/>
      <c r="C77" s="234"/>
      <c r="D77" s="234"/>
      <c r="E77" s="151"/>
      <c r="F77" s="131"/>
      <c r="G77" s="234"/>
      <c r="H77" s="178"/>
      <c r="I77" s="151"/>
      <c r="J77" s="131"/>
      <c r="K77" s="234"/>
      <c r="L77" s="178"/>
      <c r="M77" s="151"/>
      <c r="N77" s="131"/>
      <c r="O77" s="234"/>
      <c r="P77" s="178"/>
      <c r="Q77" s="151"/>
      <c r="R77" s="131"/>
      <c r="S77" s="234"/>
      <c r="T77" s="178"/>
      <c r="U77" s="151"/>
      <c r="V77" s="131"/>
      <c r="W77" s="234"/>
      <c r="X77" s="178"/>
      <c r="Y77" s="151"/>
      <c r="Z77" s="131"/>
      <c r="AA77" s="234"/>
      <c r="AB77" s="178"/>
      <c r="AC77" s="151"/>
      <c r="AD77" s="131"/>
      <c r="AE77" s="234"/>
      <c r="AF77" s="178"/>
      <c r="AG77" s="151"/>
      <c r="AH77" s="131"/>
      <c r="AI77" s="234"/>
      <c r="AJ77" s="178"/>
      <c r="AK77" s="234"/>
      <c r="AL77" s="131"/>
      <c r="AM77" s="234"/>
      <c r="AN77" s="178"/>
      <c r="AO77" s="151"/>
      <c r="AP77" s="131"/>
      <c r="AQ77" s="234"/>
      <c r="AR77" s="178"/>
      <c r="AS77" s="234"/>
      <c r="AT77" s="131"/>
      <c r="AU77" s="234"/>
      <c r="AV77" s="178"/>
      <c r="AW77" s="151"/>
      <c r="AX77" s="131"/>
      <c r="AY77" s="234"/>
      <c r="AZ77" s="178"/>
      <c r="BA77" s="151"/>
      <c r="BB77" s="131"/>
      <c r="BC77" s="234"/>
      <c r="BD77" s="178"/>
      <c r="BE77" s="151"/>
    </row>
    <row r="78" spans="1:57" ht="13.2" customHeight="1" x14ac:dyDescent="0.3">
      <c r="A78" s="233" t="s">
        <v>41</v>
      </c>
      <c r="B78" s="131"/>
      <c r="C78" s="234"/>
      <c r="D78" s="234"/>
      <c r="E78" s="151"/>
      <c r="F78" s="131"/>
      <c r="G78" s="234"/>
      <c r="H78" s="178"/>
      <c r="I78" s="151"/>
      <c r="J78" s="131"/>
      <c r="K78" s="234"/>
      <c r="L78" s="178"/>
      <c r="M78" s="151"/>
      <c r="N78" s="131"/>
      <c r="O78" s="234"/>
      <c r="P78" s="178"/>
      <c r="Q78" s="151"/>
      <c r="R78" s="131"/>
      <c r="S78" s="234"/>
      <c r="T78" s="178"/>
      <c r="U78" s="151"/>
      <c r="V78" s="131"/>
      <c r="W78" s="234"/>
      <c r="X78" s="178"/>
      <c r="Y78" s="151"/>
      <c r="Z78" s="131"/>
      <c r="AA78" s="234"/>
      <c r="AB78" s="178"/>
      <c r="AC78" s="151"/>
      <c r="AD78" s="131"/>
      <c r="AE78" s="234"/>
      <c r="AF78" s="178"/>
      <c r="AG78" s="151"/>
      <c r="AH78" s="131"/>
      <c r="AI78" s="234"/>
      <c r="AJ78" s="178"/>
      <c r="AK78" s="234"/>
      <c r="AL78" s="131"/>
      <c r="AM78" s="234"/>
      <c r="AN78" s="178"/>
      <c r="AO78" s="151"/>
      <c r="AP78" s="131"/>
      <c r="AQ78" s="234"/>
      <c r="AR78" s="178"/>
      <c r="AS78" s="234"/>
      <c r="AT78" s="131"/>
      <c r="AU78" s="234"/>
      <c r="AV78" s="178"/>
      <c r="AW78" s="151"/>
      <c r="AX78" s="131"/>
      <c r="AY78" s="234"/>
      <c r="AZ78" s="178"/>
      <c r="BA78" s="151"/>
      <c r="BB78" s="131"/>
      <c r="BC78" s="234"/>
      <c r="BD78" s="178"/>
      <c r="BE78" s="151"/>
    </row>
    <row r="79" spans="1:57" ht="13.2" customHeight="1" x14ac:dyDescent="0.3">
      <c r="A79" s="233" t="s">
        <v>42</v>
      </c>
      <c r="B79" s="131"/>
      <c r="C79" s="234"/>
      <c r="D79" s="234"/>
      <c r="E79" s="151"/>
      <c r="F79" s="131"/>
      <c r="G79" s="234"/>
      <c r="H79" s="178"/>
      <c r="I79" s="151"/>
      <c r="J79" s="131"/>
      <c r="K79" s="234"/>
      <c r="L79" s="178"/>
      <c r="M79" s="151"/>
      <c r="N79" s="131"/>
      <c r="O79" s="234"/>
      <c r="P79" s="178"/>
      <c r="Q79" s="151"/>
      <c r="R79" s="131"/>
      <c r="S79" s="234"/>
      <c r="T79" s="178"/>
      <c r="U79" s="151"/>
      <c r="V79" s="131"/>
      <c r="W79" s="234"/>
      <c r="X79" s="178"/>
      <c r="Y79" s="151"/>
      <c r="Z79" s="131"/>
      <c r="AA79" s="234"/>
      <c r="AB79" s="178"/>
      <c r="AC79" s="151"/>
      <c r="AD79" s="131"/>
      <c r="AE79" s="234"/>
      <c r="AF79" s="178"/>
      <c r="AG79" s="151"/>
      <c r="AH79" s="131"/>
      <c r="AI79" s="234"/>
      <c r="AJ79" s="178"/>
      <c r="AK79" s="234"/>
      <c r="AL79" s="131"/>
      <c r="AM79" s="234"/>
      <c r="AN79" s="178"/>
      <c r="AO79" s="151"/>
      <c r="AP79" s="131"/>
      <c r="AQ79" s="234"/>
      <c r="AR79" s="178"/>
      <c r="AS79" s="234"/>
      <c r="AT79" s="131"/>
      <c r="AU79" s="234"/>
      <c r="AV79" s="178"/>
      <c r="AW79" s="151"/>
      <c r="AX79" s="131"/>
      <c r="AY79" s="234"/>
      <c r="AZ79" s="178"/>
      <c r="BA79" s="151"/>
      <c r="BB79" s="131"/>
      <c r="BC79" s="234"/>
      <c r="BD79" s="178"/>
      <c r="BE79" s="151"/>
    </row>
    <row r="80" spans="1:57" ht="13.2" customHeight="1" x14ac:dyDescent="0.3">
      <c r="A80" s="233" t="s">
        <v>50</v>
      </c>
      <c r="B80" s="131"/>
      <c r="C80" s="234"/>
      <c r="D80" s="234"/>
      <c r="E80" s="151"/>
      <c r="F80" s="131"/>
      <c r="G80" s="234"/>
      <c r="H80" s="178"/>
      <c r="I80" s="151"/>
      <c r="J80" s="131"/>
      <c r="K80" s="234"/>
      <c r="L80" s="178"/>
      <c r="M80" s="151"/>
      <c r="N80" s="131"/>
      <c r="O80" s="234"/>
      <c r="P80" s="178"/>
      <c r="Q80" s="151"/>
      <c r="R80" s="131"/>
      <c r="S80" s="234"/>
      <c r="T80" s="178"/>
      <c r="U80" s="151"/>
      <c r="V80" s="131"/>
      <c r="W80" s="234"/>
      <c r="X80" s="178"/>
      <c r="Y80" s="151"/>
      <c r="Z80" s="131"/>
      <c r="AA80" s="234"/>
      <c r="AB80" s="178"/>
      <c r="AC80" s="151"/>
      <c r="AD80" s="131"/>
      <c r="AE80" s="234"/>
      <c r="AF80" s="178"/>
      <c r="AG80" s="151"/>
      <c r="AH80" s="131"/>
      <c r="AI80" s="234"/>
      <c r="AJ80" s="178"/>
      <c r="AK80" s="234"/>
      <c r="AL80" s="131"/>
      <c r="AM80" s="234"/>
      <c r="AN80" s="178"/>
      <c r="AO80" s="151"/>
      <c r="AP80" s="131"/>
      <c r="AQ80" s="234"/>
      <c r="AR80" s="178"/>
      <c r="AS80" s="234"/>
      <c r="AT80" s="131"/>
      <c r="AU80" s="234"/>
      <c r="AV80" s="178"/>
      <c r="AW80" s="151"/>
      <c r="AX80" s="131"/>
      <c r="AY80" s="234"/>
      <c r="AZ80" s="178"/>
      <c r="BA80" s="151"/>
      <c r="BB80" s="131"/>
      <c r="BC80" s="234"/>
      <c r="BD80" s="178"/>
      <c r="BE80" s="151"/>
    </row>
    <row r="81" spans="1:57" ht="13.2" customHeight="1" x14ac:dyDescent="0.3">
      <c r="A81" s="233" t="s">
        <v>51</v>
      </c>
      <c r="B81" s="131"/>
      <c r="C81" s="234"/>
      <c r="D81" s="234"/>
      <c r="E81" s="151"/>
      <c r="F81" s="131"/>
      <c r="G81" s="234"/>
      <c r="H81" s="178"/>
      <c r="I81" s="151"/>
      <c r="J81" s="131"/>
      <c r="K81" s="234"/>
      <c r="L81" s="178"/>
      <c r="M81" s="151"/>
      <c r="N81" s="131"/>
      <c r="O81" s="234"/>
      <c r="P81" s="178"/>
      <c r="Q81" s="151"/>
      <c r="R81" s="131"/>
      <c r="S81" s="234"/>
      <c r="T81" s="178"/>
      <c r="U81" s="151"/>
      <c r="V81" s="131"/>
      <c r="W81" s="234"/>
      <c r="X81" s="178"/>
      <c r="Y81" s="151"/>
      <c r="Z81" s="131"/>
      <c r="AA81" s="234"/>
      <c r="AB81" s="178"/>
      <c r="AC81" s="151"/>
      <c r="AD81" s="131"/>
      <c r="AE81" s="234"/>
      <c r="AF81" s="178"/>
      <c r="AG81" s="151"/>
      <c r="AH81" s="131"/>
      <c r="AI81" s="234"/>
      <c r="AJ81" s="178"/>
      <c r="AK81" s="234"/>
      <c r="AL81" s="131"/>
      <c r="AM81" s="234"/>
      <c r="AN81" s="178"/>
      <c r="AO81" s="151"/>
      <c r="AP81" s="131"/>
      <c r="AQ81" s="234"/>
      <c r="AR81" s="178"/>
      <c r="AS81" s="234"/>
      <c r="AT81" s="131"/>
      <c r="AU81" s="234"/>
      <c r="AV81" s="178"/>
      <c r="AW81" s="151"/>
      <c r="AX81" s="131"/>
      <c r="AY81" s="234"/>
      <c r="AZ81" s="178"/>
      <c r="BA81" s="151"/>
      <c r="BB81" s="131"/>
      <c r="BC81" s="234"/>
      <c r="BD81" s="178"/>
      <c r="BE81" s="151"/>
    </row>
    <row r="82" spans="1:57" ht="13.2" customHeight="1" x14ac:dyDescent="0.3">
      <c r="A82" s="233" t="s">
        <v>319</v>
      </c>
      <c r="B82" s="131"/>
      <c r="C82" s="234"/>
      <c r="D82" s="234"/>
      <c r="E82" s="151"/>
      <c r="F82" s="131"/>
      <c r="G82" s="234"/>
      <c r="H82" s="178"/>
      <c r="I82" s="151"/>
      <c r="J82" s="131"/>
      <c r="K82" s="234"/>
      <c r="L82" s="178"/>
      <c r="M82" s="151"/>
      <c r="N82" s="131"/>
      <c r="O82" s="234"/>
      <c r="P82" s="178"/>
      <c r="Q82" s="151"/>
      <c r="R82" s="131"/>
      <c r="S82" s="234"/>
      <c r="T82" s="178"/>
      <c r="U82" s="151"/>
      <c r="V82" s="131"/>
      <c r="W82" s="234"/>
      <c r="X82" s="178"/>
      <c r="Y82" s="151"/>
      <c r="Z82" s="131"/>
      <c r="AA82" s="234"/>
      <c r="AB82" s="178"/>
      <c r="AC82" s="151"/>
      <c r="AD82" s="131"/>
      <c r="AE82" s="234"/>
      <c r="AF82" s="178"/>
      <c r="AG82" s="151"/>
      <c r="AH82" s="131"/>
      <c r="AI82" s="234"/>
      <c r="AJ82" s="178"/>
      <c r="AK82" s="234"/>
      <c r="AL82" s="131"/>
      <c r="AM82" s="234"/>
      <c r="AN82" s="178"/>
      <c r="AO82" s="151"/>
      <c r="AP82" s="131"/>
      <c r="AQ82" s="234"/>
      <c r="AR82" s="178"/>
      <c r="AS82" s="234"/>
      <c r="AT82" s="131"/>
      <c r="AU82" s="234"/>
      <c r="AV82" s="178"/>
      <c r="AW82" s="151"/>
      <c r="AX82" s="131"/>
      <c r="AY82" s="234"/>
      <c r="AZ82" s="178"/>
      <c r="BA82" s="151"/>
      <c r="BB82" s="131"/>
      <c r="BC82" s="234"/>
      <c r="BD82" s="178"/>
      <c r="BE82" s="151"/>
    </row>
    <row r="83" spans="1:57" ht="13.2" customHeight="1" x14ac:dyDescent="0.3">
      <c r="A83" s="235" t="s">
        <v>52</v>
      </c>
      <c r="B83" s="132"/>
      <c r="C83" s="236"/>
      <c r="D83" s="236"/>
      <c r="E83" s="124"/>
      <c r="F83" s="132"/>
      <c r="G83" s="236"/>
      <c r="H83" s="237"/>
      <c r="I83" s="124"/>
      <c r="J83" s="132"/>
      <c r="K83" s="236"/>
      <c r="L83" s="237"/>
      <c r="M83" s="124"/>
      <c r="N83" s="132"/>
      <c r="O83" s="236"/>
      <c r="P83" s="237"/>
      <c r="Q83" s="124"/>
      <c r="R83" s="132"/>
      <c r="S83" s="236"/>
      <c r="T83" s="237"/>
      <c r="U83" s="124"/>
      <c r="V83" s="132"/>
      <c r="W83" s="236"/>
      <c r="X83" s="237"/>
      <c r="Y83" s="124"/>
      <c r="Z83" s="132"/>
      <c r="AA83" s="236"/>
      <c r="AB83" s="237"/>
      <c r="AC83" s="124"/>
      <c r="AD83" s="132"/>
      <c r="AE83" s="236"/>
      <c r="AF83" s="237"/>
      <c r="AG83" s="124"/>
      <c r="AH83" s="132"/>
      <c r="AI83" s="236"/>
      <c r="AJ83" s="237"/>
      <c r="AK83" s="236"/>
      <c r="AL83" s="132"/>
      <c r="AM83" s="236"/>
      <c r="AN83" s="237"/>
      <c r="AO83" s="124"/>
      <c r="AP83" s="132"/>
      <c r="AQ83" s="236"/>
      <c r="AR83" s="237"/>
      <c r="AS83" s="236"/>
      <c r="AT83" s="132"/>
      <c r="AU83" s="236"/>
      <c r="AV83" s="237"/>
      <c r="AW83" s="124"/>
      <c r="AX83" s="132"/>
      <c r="AY83" s="236"/>
      <c r="AZ83" s="237"/>
      <c r="BA83" s="124"/>
      <c r="BB83" s="132"/>
      <c r="BC83" s="236"/>
      <c r="BD83" s="237"/>
      <c r="BE83" s="124"/>
    </row>
    <row r="84" spans="1:57" ht="13.2" customHeight="1" x14ac:dyDescent="0.3">
      <c r="A84" s="233" t="s">
        <v>53</v>
      </c>
      <c r="B84" s="131"/>
      <c r="C84" s="234"/>
      <c r="D84" s="234"/>
      <c r="E84" s="151"/>
      <c r="F84" s="131"/>
      <c r="G84" s="234"/>
      <c r="H84" s="178"/>
      <c r="I84" s="151"/>
      <c r="J84" s="131"/>
      <c r="K84" s="234"/>
      <c r="L84" s="178"/>
      <c r="M84" s="151"/>
      <c r="N84" s="131"/>
      <c r="O84" s="234"/>
      <c r="P84" s="178"/>
      <c r="Q84" s="151"/>
      <c r="R84" s="131"/>
      <c r="S84" s="234"/>
      <c r="T84" s="178"/>
      <c r="U84" s="151"/>
      <c r="V84" s="131"/>
      <c r="W84" s="234"/>
      <c r="X84" s="178"/>
      <c r="Y84" s="151"/>
      <c r="Z84" s="131"/>
      <c r="AA84" s="234"/>
      <c r="AB84" s="178"/>
      <c r="AC84" s="151"/>
      <c r="AD84" s="131"/>
      <c r="AE84" s="234"/>
      <c r="AF84" s="178"/>
      <c r="AG84" s="151"/>
      <c r="AH84" s="131"/>
      <c r="AI84" s="234"/>
      <c r="AJ84" s="178"/>
      <c r="AK84" s="234"/>
      <c r="AL84" s="131"/>
      <c r="AM84" s="234"/>
      <c r="AN84" s="178"/>
      <c r="AO84" s="151"/>
      <c r="AP84" s="131"/>
      <c r="AQ84" s="234"/>
      <c r="AR84" s="178"/>
      <c r="AS84" s="234"/>
      <c r="AT84" s="131"/>
      <c r="AU84" s="234"/>
      <c r="AV84" s="178"/>
      <c r="AW84" s="151"/>
      <c r="AX84" s="131"/>
      <c r="AY84" s="234"/>
      <c r="AZ84" s="178"/>
      <c r="BA84" s="151"/>
      <c r="BB84" s="131"/>
      <c r="BC84" s="234"/>
      <c r="BD84" s="178"/>
      <c r="BE84" s="151"/>
    </row>
    <row r="85" spans="1:57" ht="13.2" customHeight="1" x14ac:dyDescent="0.3">
      <c r="A85" s="233" t="s">
        <v>54</v>
      </c>
      <c r="B85" s="131"/>
      <c r="C85" s="234"/>
      <c r="D85" s="234"/>
      <c r="E85" s="151"/>
      <c r="F85" s="131"/>
      <c r="G85" s="234"/>
      <c r="H85" s="178"/>
      <c r="I85" s="151"/>
      <c r="J85" s="131"/>
      <c r="K85" s="234"/>
      <c r="L85" s="178"/>
      <c r="M85" s="151"/>
      <c r="N85" s="131"/>
      <c r="O85" s="234"/>
      <c r="P85" s="178"/>
      <c r="Q85" s="151"/>
      <c r="R85" s="131"/>
      <c r="S85" s="234"/>
      <c r="T85" s="178"/>
      <c r="U85" s="151"/>
      <c r="V85" s="131"/>
      <c r="W85" s="234"/>
      <c r="X85" s="178"/>
      <c r="Y85" s="151"/>
      <c r="Z85" s="131"/>
      <c r="AA85" s="234"/>
      <c r="AB85" s="178"/>
      <c r="AC85" s="151"/>
      <c r="AD85" s="131"/>
      <c r="AE85" s="234"/>
      <c r="AF85" s="178"/>
      <c r="AG85" s="151"/>
      <c r="AH85" s="131"/>
      <c r="AI85" s="234"/>
      <c r="AJ85" s="178"/>
      <c r="AK85" s="234"/>
      <c r="AL85" s="131"/>
      <c r="AM85" s="234"/>
      <c r="AN85" s="178"/>
      <c r="AO85" s="151"/>
      <c r="AP85" s="131"/>
      <c r="AQ85" s="234"/>
      <c r="AR85" s="178"/>
      <c r="AS85" s="234"/>
      <c r="AT85" s="131"/>
      <c r="AU85" s="234"/>
      <c r="AV85" s="178"/>
      <c r="AW85" s="151"/>
      <c r="AX85" s="131"/>
      <c r="AY85" s="234"/>
      <c r="AZ85" s="178"/>
      <c r="BA85" s="151"/>
      <c r="BB85" s="131"/>
      <c r="BC85" s="234"/>
      <c r="BD85" s="178"/>
      <c r="BE85" s="151"/>
    </row>
    <row r="86" spans="1:57" ht="13.2" customHeight="1" x14ac:dyDescent="0.3">
      <c r="A86" s="233" t="s">
        <v>55</v>
      </c>
      <c r="B86" s="131"/>
      <c r="C86" s="234"/>
      <c r="D86" s="234"/>
      <c r="E86" s="151"/>
      <c r="F86" s="131"/>
      <c r="G86" s="234"/>
      <c r="H86" s="178"/>
      <c r="I86" s="151"/>
      <c r="J86" s="131"/>
      <c r="K86" s="234"/>
      <c r="L86" s="178"/>
      <c r="M86" s="151"/>
      <c r="N86" s="131"/>
      <c r="O86" s="234"/>
      <c r="P86" s="178"/>
      <c r="Q86" s="151"/>
      <c r="R86" s="131"/>
      <c r="S86" s="234"/>
      <c r="T86" s="178"/>
      <c r="U86" s="151"/>
      <c r="V86" s="131"/>
      <c r="W86" s="234"/>
      <c r="X86" s="178"/>
      <c r="Y86" s="151"/>
      <c r="Z86" s="131"/>
      <c r="AA86" s="234"/>
      <c r="AB86" s="178"/>
      <c r="AC86" s="151"/>
      <c r="AD86" s="131"/>
      <c r="AE86" s="234"/>
      <c r="AF86" s="178"/>
      <c r="AG86" s="151"/>
      <c r="AH86" s="131"/>
      <c r="AI86" s="234"/>
      <c r="AJ86" s="178"/>
      <c r="AK86" s="234"/>
      <c r="AL86" s="131"/>
      <c r="AM86" s="234"/>
      <c r="AN86" s="178"/>
      <c r="AO86" s="151"/>
      <c r="AP86" s="131"/>
      <c r="AQ86" s="234"/>
      <c r="AR86" s="178"/>
      <c r="AS86" s="234"/>
      <c r="AT86" s="131"/>
      <c r="AU86" s="234"/>
      <c r="AV86" s="178"/>
      <c r="AW86" s="151"/>
      <c r="AX86" s="131"/>
      <c r="AY86" s="234"/>
      <c r="AZ86" s="178"/>
      <c r="BA86" s="151"/>
      <c r="BB86" s="131"/>
      <c r="BC86" s="234"/>
      <c r="BD86" s="178"/>
      <c r="BE86" s="151"/>
    </row>
    <row r="87" spans="1:57" ht="13.2" customHeight="1" x14ac:dyDescent="0.3">
      <c r="A87" s="233" t="s">
        <v>56</v>
      </c>
      <c r="B87" s="131"/>
      <c r="C87" s="234"/>
      <c r="D87" s="234"/>
      <c r="E87" s="151"/>
      <c r="F87" s="131"/>
      <c r="G87" s="234"/>
      <c r="H87" s="178"/>
      <c r="I87" s="151"/>
      <c r="J87" s="131"/>
      <c r="K87" s="234"/>
      <c r="L87" s="178"/>
      <c r="M87" s="151"/>
      <c r="N87" s="131"/>
      <c r="O87" s="234"/>
      <c r="P87" s="178"/>
      <c r="Q87" s="151"/>
      <c r="R87" s="131"/>
      <c r="S87" s="234"/>
      <c r="T87" s="178"/>
      <c r="U87" s="151"/>
      <c r="V87" s="131"/>
      <c r="W87" s="234"/>
      <c r="X87" s="178"/>
      <c r="Y87" s="151"/>
      <c r="Z87" s="131"/>
      <c r="AA87" s="234"/>
      <c r="AB87" s="178"/>
      <c r="AC87" s="151"/>
      <c r="AD87" s="131"/>
      <c r="AE87" s="234"/>
      <c r="AF87" s="178"/>
      <c r="AG87" s="151"/>
      <c r="AH87" s="131"/>
      <c r="AI87" s="234"/>
      <c r="AJ87" s="178"/>
      <c r="AK87" s="234"/>
      <c r="AL87" s="131"/>
      <c r="AM87" s="234"/>
      <c r="AN87" s="178"/>
      <c r="AO87" s="151"/>
      <c r="AP87" s="131"/>
      <c r="AQ87" s="234"/>
      <c r="AR87" s="178"/>
      <c r="AS87" s="234"/>
      <c r="AT87" s="131"/>
      <c r="AU87" s="234"/>
      <c r="AV87" s="178"/>
      <c r="AW87" s="151"/>
      <c r="AX87" s="131"/>
      <c r="AY87" s="234"/>
      <c r="AZ87" s="178"/>
      <c r="BA87" s="151"/>
      <c r="BB87" s="131"/>
      <c r="BC87" s="234"/>
      <c r="BD87" s="178"/>
      <c r="BE87" s="151"/>
    </row>
    <row r="88" spans="1:57" ht="13.2" customHeight="1" x14ac:dyDescent="0.3">
      <c r="A88" s="233" t="s">
        <v>57</v>
      </c>
      <c r="B88" s="131"/>
      <c r="C88" s="234"/>
      <c r="D88" s="234"/>
      <c r="E88" s="151"/>
      <c r="F88" s="131"/>
      <c r="G88" s="234"/>
      <c r="H88" s="178"/>
      <c r="I88" s="151"/>
      <c r="J88" s="131"/>
      <c r="K88" s="234"/>
      <c r="L88" s="178"/>
      <c r="M88" s="151"/>
      <c r="N88" s="131"/>
      <c r="O88" s="234"/>
      <c r="P88" s="178"/>
      <c r="Q88" s="151"/>
      <c r="R88" s="131"/>
      <c r="S88" s="234"/>
      <c r="T88" s="178"/>
      <c r="U88" s="151"/>
      <c r="V88" s="131"/>
      <c r="W88" s="234"/>
      <c r="X88" s="178"/>
      <c r="Y88" s="151"/>
      <c r="Z88" s="131"/>
      <c r="AA88" s="234"/>
      <c r="AB88" s="178"/>
      <c r="AC88" s="151"/>
      <c r="AD88" s="131"/>
      <c r="AE88" s="234"/>
      <c r="AF88" s="178"/>
      <c r="AG88" s="151"/>
      <c r="AH88" s="131"/>
      <c r="AI88" s="234"/>
      <c r="AJ88" s="178"/>
      <c r="AK88" s="234"/>
      <c r="AL88" s="131"/>
      <c r="AM88" s="234"/>
      <c r="AN88" s="178"/>
      <c r="AO88" s="151"/>
      <c r="AP88" s="131"/>
      <c r="AQ88" s="234"/>
      <c r="AR88" s="178"/>
      <c r="AS88" s="234"/>
      <c r="AT88" s="131"/>
      <c r="AU88" s="234"/>
      <c r="AV88" s="178"/>
      <c r="AW88" s="151"/>
      <c r="AX88" s="131"/>
      <c r="AY88" s="234"/>
      <c r="AZ88" s="178"/>
      <c r="BA88" s="151"/>
      <c r="BB88" s="131"/>
      <c r="BC88" s="234"/>
      <c r="BD88" s="178"/>
      <c r="BE88" s="151"/>
    </row>
    <row r="89" spans="1:57" ht="13.2" customHeight="1" x14ac:dyDescent="0.3">
      <c r="A89" s="238" t="s">
        <v>58</v>
      </c>
      <c r="B89" s="131"/>
      <c r="C89" s="234"/>
      <c r="D89" s="234"/>
      <c r="E89" s="151"/>
      <c r="F89" s="131"/>
      <c r="G89" s="234"/>
      <c r="H89" s="178"/>
      <c r="I89" s="151"/>
      <c r="J89" s="131"/>
      <c r="K89" s="234"/>
      <c r="L89" s="178"/>
      <c r="M89" s="151"/>
      <c r="N89" s="131"/>
      <c r="O89" s="234"/>
      <c r="P89" s="178"/>
      <c r="Q89" s="151"/>
      <c r="R89" s="131"/>
      <c r="S89" s="234"/>
      <c r="T89" s="178"/>
      <c r="U89" s="151"/>
      <c r="V89" s="131"/>
      <c r="W89" s="234"/>
      <c r="X89" s="178"/>
      <c r="Y89" s="151"/>
      <c r="Z89" s="131"/>
      <c r="AA89" s="234"/>
      <c r="AB89" s="178"/>
      <c r="AC89" s="151"/>
      <c r="AD89" s="131"/>
      <c r="AE89" s="234"/>
      <c r="AF89" s="178"/>
      <c r="AG89" s="151"/>
      <c r="AH89" s="131"/>
      <c r="AI89" s="234"/>
      <c r="AJ89" s="178"/>
      <c r="AK89" s="234"/>
      <c r="AL89" s="131"/>
      <c r="AM89" s="234"/>
      <c r="AN89" s="178"/>
      <c r="AO89" s="151"/>
      <c r="AP89" s="131"/>
      <c r="AQ89" s="234"/>
      <c r="AR89" s="178"/>
      <c r="AS89" s="234"/>
      <c r="AT89" s="131"/>
      <c r="AU89" s="234"/>
      <c r="AV89" s="178"/>
      <c r="AW89" s="151"/>
      <c r="AX89" s="131"/>
      <c r="AY89" s="234"/>
      <c r="AZ89" s="178"/>
      <c r="BA89" s="151"/>
      <c r="BB89" s="131"/>
      <c r="BC89" s="234"/>
      <c r="BD89" s="178"/>
      <c r="BE89" s="151"/>
    </row>
    <row r="90" spans="1:57" ht="13.2" customHeight="1" x14ac:dyDescent="0.3">
      <c r="A90" s="233" t="s">
        <v>59</v>
      </c>
      <c r="B90" s="131"/>
      <c r="C90" s="234"/>
      <c r="D90" s="234"/>
      <c r="E90" s="151"/>
      <c r="F90" s="131"/>
      <c r="G90" s="234"/>
      <c r="H90" s="178"/>
      <c r="I90" s="151"/>
      <c r="J90" s="131"/>
      <c r="K90" s="234"/>
      <c r="L90" s="178"/>
      <c r="M90" s="151"/>
      <c r="N90" s="131"/>
      <c r="O90" s="234"/>
      <c r="P90" s="178"/>
      <c r="Q90" s="151"/>
      <c r="R90" s="131"/>
      <c r="S90" s="234"/>
      <c r="T90" s="178"/>
      <c r="U90" s="151"/>
      <c r="V90" s="131"/>
      <c r="W90" s="234"/>
      <c r="X90" s="178"/>
      <c r="Y90" s="151"/>
      <c r="Z90" s="131"/>
      <c r="AA90" s="234"/>
      <c r="AB90" s="178"/>
      <c r="AC90" s="151"/>
      <c r="AD90" s="131"/>
      <c r="AE90" s="234"/>
      <c r="AF90" s="178"/>
      <c r="AG90" s="151"/>
      <c r="AH90" s="131"/>
      <c r="AI90" s="234"/>
      <c r="AJ90" s="178"/>
      <c r="AK90" s="234"/>
      <c r="AL90" s="131"/>
      <c r="AM90" s="234"/>
      <c r="AN90" s="178"/>
      <c r="AO90" s="151"/>
      <c r="AP90" s="131"/>
      <c r="AQ90" s="234"/>
      <c r="AR90" s="178"/>
      <c r="AS90" s="234"/>
      <c r="AT90" s="131"/>
      <c r="AU90" s="234"/>
      <c r="AV90" s="178"/>
      <c r="AW90" s="151"/>
      <c r="AX90" s="131"/>
      <c r="AY90" s="234"/>
      <c r="AZ90" s="178"/>
      <c r="BA90" s="151"/>
      <c r="BB90" s="131"/>
      <c r="BC90" s="234"/>
      <c r="BD90" s="178"/>
      <c r="BE90" s="151"/>
    </row>
    <row r="91" spans="1:57" ht="13.2" customHeight="1" x14ac:dyDescent="0.3">
      <c r="A91" s="233" t="s">
        <v>60</v>
      </c>
      <c r="B91" s="131"/>
      <c r="C91" s="234"/>
      <c r="D91" s="234"/>
      <c r="E91" s="151"/>
      <c r="F91" s="131"/>
      <c r="G91" s="234"/>
      <c r="H91" s="178"/>
      <c r="I91" s="151"/>
      <c r="J91" s="131"/>
      <c r="K91" s="234"/>
      <c r="L91" s="178"/>
      <c r="M91" s="151"/>
      <c r="N91" s="131"/>
      <c r="O91" s="234"/>
      <c r="P91" s="178"/>
      <c r="Q91" s="151"/>
      <c r="R91" s="131"/>
      <c r="S91" s="234"/>
      <c r="T91" s="178"/>
      <c r="U91" s="151"/>
      <c r="V91" s="131"/>
      <c r="W91" s="234"/>
      <c r="X91" s="178"/>
      <c r="Y91" s="151"/>
      <c r="Z91" s="131"/>
      <c r="AA91" s="234"/>
      <c r="AB91" s="178"/>
      <c r="AC91" s="151"/>
      <c r="AD91" s="131"/>
      <c r="AE91" s="234"/>
      <c r="AF91" s="178"/>
      <c r="AG91" s="151"/>
      <c r="AH91" s="131"/>
      <c r="AI91" s="234"/>
      <c r="AJ91" s="178"/>
      <c r="AK91" s="234"/>
      <c r="AL91" s="131"/>
      <c r="AM91" s="234"/>
      <c r="AN91" s="178"/>
      <c r="AO91" s="151"/>
      <c r="AP91" s="131"/>
      <c r="AQ91" s="234"/>
      <c r="AR91" s="178"/>
      <c r="AS91" s="234"/>
      <c r="AT91" s="131"/>
      <c r="AU91" s="234"/>
      <c r="AV91" s="178"/>
      <c r="AW91" s="151"/>
      <c r="AX91" s="131"/>
      <c r="AY91" s="234"/>
      <c r="AZ91" s="178"/>
      <c r="BA91" s="151"/>
      <c r="BB91" s="131"/>
      <c r="BC91" s="234"/>
      <c r="BD91" s="178"/>
      <c r="BE91" s="151"/>
    </row>
    <row r="92" spans="1:57" ht="13.2" customHeight="1" x14ac:dyDescent="0.3">
      <c r="A92" s="233" t="s">
        <v>61</v>
      </c>
      <c r="B92" s="131"/>
      <c r="C92" s="234"/>
      <c r="D92" s="234"/>
      <c r="E92" s="151"/>
      <c r="F92" s="131"/>
      <c r="G92" s="234"/>
      <c r="H92" s="178"/>
      <c r="I92" s="151"/>
      <c r="J92" s="131"/>
      <c r="K92" s="234"/>
      <c r="L92" s="178"/>
      <c r="M92" s="151"/>
      <c r="N92" s="131"/>
      <c r="O92" s="234"/>
      <c r="P92" s="178"/>
      <c r="Q92" s="151"/>
      <c r="R92" s="131"/>
      <c r="S92" s="234"/>
      <c r="T92" s="178"/>
      <c r="U92" s="151"/>
      <c r="V92" s="131"/>
      <c r="W92" s="234"/>
      <c r="X92" s="178"/>
      <c r="Y92" s="151"/>
      <c r="Z92" s="131"/>
      <c r="AA92" s="234"/>
      <c r="AB92" s="178"/>
      <c r="AC92" s="151"/>
      <c r="AD92" s="131"/>
      <c r="AE92" s="234"/>
      <c r="AF92" s="178"/>
      <c r="AG92" s="151"/>
      <c r="AH92" s="131"/>
      <c r="AI92" s="234"/>
      <c r="AJ92" s="178"/>
      <c r="AK92" s="234"/>
      <c r="AL92" s="131"/>
      <c r="AM92" s="234"/>
      <c r="AN92" s="178"/>
      <c r="AO92" s="151"/>
      <c r="AP92" s="131"/>
      <c r="AQ92" s="234"/>
      <c r="AR92" s="178"/>
      <c r="AS92" s="234"/>
      <c r="AT92" s="131"/>
      <c r="AU92" s="234"/>
      <c r="AV92" s="178"/>
      <c r="AW92" s="151"/>
      <c r="AX92" s="131"/>
      <c r="AY92" s="234"/>
      <c r="AZ92" s="178"/>
      <c r="BA92" s="151"/>
      <c r="BB92" s="131"/>
      <c r="BC92" s="234"/>
      <c r="BD92" s="178"/>
      <c r="BE92" s="151"/>
    </row>
    <row r="93" spans="1:57" ht="13.2" customHeight="1" x14ac:dyDescent="0.3">
      <c r="A93" s="233" t="s">
        <v>62</v>
      </c>
      <c r="B93" s="131"/>
      <c r="C93" s="234"/>
      <c r="D93" s="234"/>
      <c r="E93" s="151"/>
      <c r="F93" s="131"/>
      <c r="G93" s="234"/>
      <c r="H93" s="178"/>
      <c r="I93" s="151"/>
      <c r="J93" s="131"/>
      <c r="K93" s="234"/>
      <c r="L93" s="178"/>
      <c r="M93" s="151"/>
      <c r="N93" s="131"/>
      <c r="O93" s="234"/>
      <c r="P93" s="178"/>
      <c r="Q93" s="151"/>
      <c r="R93" s="131"/>
      <c r="S93" s="234"/>
      <c r="T93" s="178"/>
      <c r="U93" s="151"/>
      <c r="V93" s="131"/>
      <c r="W93" s="234"/>
      <c r="X93" s="178"/>
      <c r="Y93" s="151"/>
      <c r="Z93" s="131"/>
      <c r="AA93" s="234"/>
      <c r="AB93" s="178"/>
      <c r="AC93" s="151"/>
      <c r="AD93" s="131"/>
      <c r="AE93" s="234"/>
      <c r="AF93" s="178"/>
      <c r="AG93" s="151"/>
      <c r="AH93" s="131"/>
      <c r="AI93" s="234"/>
      <c r="AJ93" s="178"/>
      <c r="AK93" s="234"/>
      <c r="AL93" s="131"/>
      <c r="AM93" s="234"/>
      <c r="AN93" s="178"/>
      <c r="AO93" s="151"/>
      <c r="AP93" s="131"/>
      <c r="AQ93" s="234"/>
      <c r="AR93" s="178"/>
      <c r="AS93" s="234"/>
      <c r="AT93" s="131"/>
      <c r="AU93" s="234"/>
      <c r="AV93" s="178"/>
      <c r="AW93" s="151"/>
      <c r="AX93" s="131"/>
      <c r="AY93" s="234"/>
      <c r="AZ93" s="178"/>
      <c r="BA93" s="151"/>
      <c r="BB93" s="131"/>
      <c r="BC93" s="234"/>
      <c r="BD93" s="178"/>
      <c r="BE93" s="151"/>
    </row>
    <row r="94" spans="1:57" ht="13.2" customHeight="1" x14ac:dyDescent="0.3">
      <c r="A94" s="233" t="s">
        <v>63</v>
      </c>
      <c r="B94" s="131"/>
      <c r="C94" s="234"/>
      <c r="D94" s="234"/>
      <c r="E94" s="151"/>
      <c r="F94" s="131"/>
      <c r="G94" s="234"/>
      <c r="H94" s="178"/>
      <c r="I94" s="151"/>
      <c r="J94" s="131"/>
      <c r="K94" s="234"/>
      <c r="L94" s="178"/>
      <c r="M94" s="151"/>
      <c r="N94" s="131"/>
      <c r="O94" s="234"/>
      <c r="P94" s="178"/>
      <c r="Q94" s="151"/>
      <c r="R94" s="131"/>
      <c r="S94" s="234"/>
      <c r="T94" s="178"/>
      <c r="U94" s="151"/>
      <c r="V94" s="131"/>
      <c r="W94" s="234"/>
      <c r="X94" s="178"/>
      <c r="Y94" s="151"/>
      <c r="Z94" s="131"/>
      <c r="AA94" s="234"/>
      <c r="AB94" s="178"/>
      <c r="AC94" s="151"/>
      <c r="AD94" s="131"/>
      <c r="AE94" s="234"/>
      <c r="AF94" s="178"/>
      <c r="AG94" s="151"/>
      <c r="AH94" s="131"/>
      <c r="AI94" s="234"/>
      <c r="AJ94" s="178"/>
      <c r="AK94" s="234"/>
      <c r="AL94" s="131"/>
      <c r="AM94" s="234"/>
      <c r="AN94" s="178"/>
      <c r="AO94" s="151"/>
      <c r="AP94" s="131"/>
      <c r="AQ94" s="234"/>
      <c r="AR94" s="178"/>
      <c r="AS94" s="234"/>
      <c r="AT94" s="131"/>
      <c r="AU94" s="234"/>
      <c r="AV94" s="178"/>
      <c r="AW94" s="151"/>
      <c r="AX94" s="131"/>
      <c r="AY94" s="234"/>
      <c r="AZ94" s="178"/>
      <c r="BA94" s="151"/>
      <c r="BB94" s="131"/>
      <c r="BC94" s="234"/>
      <c r="BD94" s="178"/>
      <c r="BE94" s="151"/>
    </row>
    <row r="95" spans="1:57" ht="13.2" customHeight="1" x14ac:dyDescent="0.3">
      <c r="A95" s="233" t="s">
        <v>64</v>
      </c>
      <c r="B95" s="131"/>
      <c r="C95" s="234"/>
      <c r="D95" s="234"/>
      <c r="E95" s="151"/>
      <c r="F95" s="131"/>
      <c r="G95" s="234"/>
      <c r="H95" s="178"/>
      <c r="I95" s="151"/>
      <c r="J95" s="131"/>
      <c r="K95" s="234"/>
      <c r="L95" s="178"/>
      <c r="M95" s="151"/>
      <c r="N95" s="131"/>
      <c r="O95" s="234"/>
      <c r="P95" s="178"/>
      <c r="Q95" s="151"/>
      <c r="R95" s="131"/>
      <c r="S95" s="234"/>
      <c r="T95" s="178"/>
      <c r="U95" s="151"/>
      <c r="V95" s="131"/>
      <c r="W95" s="234"/>
      <c r="X95" s="178"/>
      <c r="Y95" s="151"/>
      <c r="Z95" s="131"/>
      <c r="AA95" s="234"/>
      <c r="AB95" s="178"/>
      <c r="AC95" s="151"/>
      <c r="AD95" s="131"/>
      <c r="AE95" s="234"/>
      <c r="AF95" s="178"/>
      <c r="AG95" s="151"/>
      <c r="AH95" s="131"/>
      <c r="AI95" s="234"/>
      <c r="AJ95" s="178"/>
      <c r="AK95" s="234"/>
      <c r="AL95" s="131"/>
      <c r="AM95" s="234"/>
      <c r="AN95" s="178"/>
      <c r="AO95" s="151"/>
      <c r="AP95" s="131"/>
      <c r="AQ95" s="234"/>
      <c r="AR95" s="178"/>
      <c r="AS95" s="234"/>
      <c r="AT95" s="131"/>
      <c r="AU95" s="234"/>
      <c r="AV95" s="178"/>
      <c r="AW95" s="151"/>
      <c r="AX95" s="131"/>
      <c r="AY95" s="234"/>
      <c r="AZ95" s="178"/>
      <c r="BA95" s="151"/>
      <c r="BB95" s="131"/>
      <c r="BC95" s="234"/>
      <c r="BD95" s="178"/>
      <c r="BE95" s="151"/>
    </row>
    <row r="96" spans="1:57" ht="13.2" customHeight="1" x14ac:dyDescent="0.3">
      <c r="A96" s="233" t="s">
        <v>65</v>
      </c>
      <c r="B96" s="131"/>
      <c r="C96" s="234"/>
      <c r="D96" s="234"/>
      <c r="E96" s="151"/>
      <c r="F96" s="131"/>
      <c r="G96" s="234"/>
      <c r="H96" s="178"/>
      <c r="I96" s="151"/>
      <c r="J96" s="131"/>
      <c r="K96" s="234"/>
      <c r="L96" s="178"/>
      <c r="M96" s="151"/>
      <c r="N96" s="131"/>
      <c r="O96" s="234"/>
      <c r="P96" s="178"/>
      <c r="Q96" s="151"/>
      <c r="R96" s="131"/>
      <c r="S96" s="234"/>
      <c r="T96" s="178"/>
      <c r="U96" s="151"/>
      <c r="V96" s="131"/>
      <c r="W96" s="234"/>
      <c r="X96" s="178"/>
      <c r="Y96" s="151"/>
      <c r="Z96" s="131"/>
      <c r="AA96" s="234"/>
      <c r="AB96" s="178"/>
      <c r="AC96" s="151"/>
      <c r="AD96" s="131"/>
      <c r="AE96" s="234"/>
      <c r="AF96" s="178"/>
      <c r="AG96" s="151"/>
      <c r="AH96" s="131"/>
      <c r="AI96" s="234"/>
      <c r="AJ96" s="178"/>
      <c r="AK96" s="234"/>
      <c r="AL96" s="131"/>
      <c r="AM96" s="234"/>
      <c r="AN96" s="178"/>
      <c r="AO96" s="151"/>
      <c r="AP96" s="131"/>
      <c r="AQ96" s="234"/>
      <c r="AR96" s="178"/>
      <c r="AS96" s="234"/>
      <c r="AT96" s="131"/>
      <c r="AU96" s="234"/>
      <c r="AV96" s="178"/>
      <c r="AW96" s="151"/>
      <c r="AX96" s="131"/>
      <c r="AY96" s="234"/>
      <c r="AZ96" s="178"/>
      <c r="BA96" s="151"/>
      <c r="BB96" s="131"/>
      <c r="BC96" s="234"/>
      <c r="BD96" s="178"/>
      <c r="BE96" s="151"/>
    </row>
    <row r="97" spans="1:57" ht="13.2" customHeight="1" x14ac:dyDescent="0.3">
      <c r="A97" s="233" t="s">
        <v>66</v>
      </c>
      <c r="B97" s="131"/>
      <c r="C97" s="234"/>
      <c r="D97" s="234"/>
      <c r="E97" s="151"/>
      <c r="F97" s="131"/>
      <c r="G97" s="234"/>
      <c r="H97" s="178"/>
      <c r="I97" s="151"/>
      <c r="J97" s="131"/>
      <c r="K97" s="234"/>
      <c r="L97" s="178"/>
      <c r="M97" s="151"/>
      <c r="N97" s="131"/>
      <c r="O97" s="234"/>
      <c r="P97" s="178"/>
      <c r="Q97" s="151"/>
      <c r="R97" s="131"/>
      <c r="S97" s="234"/>
      <c r="T97" s="178"/>
      <c r="U97" s="151"/>
      <c r="V97" s="131"/>
      <c r="W97" s="234"/>
      <c r="X97" s="178"/>
      <c r="Y97" s="151"/>
      <c r="Z97" s="131"/>
      <c r="AA97" s="234"/>
      <c r="AB97" s="178"/>
      <c r="AC97" s="151"/>
      <c r="AD97" s="131"/>
      <c r="AE97" s="234"/>
      <c r="AF97" s="178"/>
      <c r="AG97" s="151"/>
      <c r="AH97" s="131"/>
      <c r="AI97" s="234"/>
      <c r="AJ97" s="178"/>
      <c r="AK97" s="234"/>
      <c r="AL97" s="131"/>
      <c r="AM97" s="234"/>
      <c r="AN97" s="178"/>
      <c r="AO97" s="151"/>
      <c r="AP97" s="131"/>
      <c r="AQ97" s="234"/>
      <c r="AR97" s="178"/>
      <c r="AS97" s="234"/>
      <c r="AT97" s="131"/>
      <c r="AU97" s="234"/>
      <c r="AV97" s="178"/>
      <c r="AW97" s="151"/>
      <c r="AX97" s="131"/>
      <c r="AY97" s="234"/>
      <c r="AZ97" s="178"/>
      <c r="BA97" s="151"/>
      <c r="BB97" s="131"/>
      <c r="BC97" s="234"/>
      <c r="BD97" s="178"/>
      <c r="BE97" s="151"/>
    </row>
    <row r="98" spans="1:57" ht="13.2" customHeight="1" x14ac:dyDescent="0.3">
      <c r="A98" s="233" t="s">
        <v>355</v>
      </c>
      <c r="B98" s="131"/>
      <c r="C98" s="234"/>
      <c r="D98" s="234"/>
      <c r="E98" s="151"/>
      <c r="F98" s="131"/>
      <c r="G98" s="234"/>
      <c r="H98" s="178"/>
      <c r="I98" s="151"/>
      <c r="J98" s="131"/>
      <c r="K98" s="234"/>
      <c r="L98" s="178"/>
      <c r="M98" s="151"/>
      <c r="N98" s="131"/>
      <c r="O98" s="234"/>
      <c r="P98" s="178"/>
      <c r="Q98" s="151"/>
      <c r="R98" s="131"/>
      <c r="S98" s="234"/>
      <c r="T98" s="178"/>
      <c r="U98" s="151"/>
      <c r="V98" s="131"/>
      <c r="W98" s="234"/>
      <c r="X98" s="178"/>
      <c r="Y98" s="151"/>
      <c r="Z98" s="131"/>
      <c r="AA98" s="234"/>
      <c r="AB98" s="178"/>
      <c r="AC98" s="151"/>
      <c r="AD98" s="131"/>
      <c r="AE98" s="234"/>
      <c r="AF98" s="178"/>
      <c r="AG98" s="151"/>
      <c r="AH98" s="131"/>
      <c r="AI98" s="234"/>
      <c r="AJ98" s="178"/>
      <c r="AK98" s="234"/>
      <c r="AL98" s="131"/>
      <c r="AM98" s="234"/>
      <c r="AN98" s="178"/>
      <c r="AO98" s="151"/>
      <c r="AP98" s="131"/>
      <c r="AQ98" s="234"/>
      <c r="AR98" s="178"/>
      <c r="AS98" s="234"/>
      <c r="AT98" s="131"/>
      <c r="AU98" s="234"/>
      <c r="AV98" s="178"/>
      <c r="AW98" s="151"/>
      <c r="AX98" s="131"/>
      <c r="AY98" s="234"/>
      <c r="AZ98" s="178"/>
      <c r="BA98" s="151"/>
      <c r="BB98" s="131"/>
      <c r="BC98" s="234"/>
      <c r="BD98" s="178"/>
      <c r="BE98" s="151"/>
    </row>
    <row r="99" spans="1:57" ht="13.2" customHeight="1" x14ac:dyDescent="0.3">
      <c r="A99" s="235" t="s">
        <v>67</v>
      </c>
      <c r="B99" s="132"/>
      <c r="C99" s="236"/>
      <c r="D99" s="236"/>
      <c r="E99" s="124"/>
      <c r="F99" s="132"/>
      <c r="G99" s="236"/>
      <c r="H99" s="237"/>
      <c r="I99" s="124"/>
      <c r="J99" s="132"/>
      <c r="K99" s="236"/>
      <c r="L99" s="237"/>
      <c r="M99" s="124"/>
      <c r="N99" s="132"/>
      <c r="O99" s="236"/>
      <c r="P99" s="237"/>
      <c r="Q99" s="124"/>
      <c r="R99" s="132"/>
      <c r="S99" s="236"/>
      <c r="T99" s="237"/>
      <c r="U99" s="124"/>
      <c r="V99" s="132"/>
      <c r="W99" s="236"/>
      <c r="X99" s="237"/>
      <c r="Y99" s="124"/>
      <c r="Z99" s="132"/>
      <c r="AA99" s="236"/>
      <c r="AB99" s="237"/>
      <c r="AC99" s="124"/>
      <c r="AD99" s="132"/>
      <c r="AE99" s="236"/>
      <c r="AF99" s="237"/>
      <c r="AG99" s="124"/>
      <c r="AH99" s="132"/>
      <c r="AI99" s="236"/>
      <c r="AJ99" s="237"/>
      <c r="AK99" s="236"/>
      <c r="AL99" s="132"/>
      <c r="AM99" s="236"/>
      <c r="AN99" s="237"/>
      <c r="AO99" s="124"/>
      <c r="AP99" s="132"/>
      <c r="AQ99" s="236"/>
      <c r="AR99" s="237"/>
      <c r="AS99" s="236"/>
      <c r="AT99" s="132"/>
      <c r="AU99" s="236"/>
      <c r="AV99" s="237"/>
      <c r="AW99" s="124"/>
      <c r="AX99" s="132"/>
      <c r="AY99" s="236"/>
      <c r="AZ99" s="237"/>
      <c r="BA99" s="124"/>
      <c r="BB99" s="132"/>
      <c r="BC99" s="236"/>
      <c r="BD99" s="237"/>
      <c r="BE99" s="124"/>
    </row>
    <row r="100" spans="1:57" ht="13.2" customHeight="1" x14ac:dyDescent="0.3">
      <c r="A100" s="233" t="s">
        <v>43</v>
      </c>
      <c r="B100" s="131"/>
      <c r="C100" s="234"/>
      <c r="D100" s="234"/>
      <c r="E100" s="151"/>
      <c r="F100" s="131"/>
      <c r="G100" s="234"/>
      <c r="H100" s="178"/>
      <c r="I100" s="151"/>
      <c r="J100" s="131"/>
      <c r="K100" s="234"/>
      <c r="L100" s="178"/>
      <c r="M100" s="151"/>
      <c r="N100" s="131"/>
      <c r="O100" s="234"/>
      <c r="P100" s="178"/>
      <c r="Q100" s="151"/>
      <c r="R100" s="131"/>
      <c r="S100" s="234"/>
      <c r="T100" s="178"/>
      <c r="U100" s="151"/>
      <c r="V100" s="131"/>
      <c r="W100" s="234"/>
      <c r="X100" s="178"/>
      <c r="Y100" s="151"/>
      <c r="Z100" s="131"/>
      <c r="AA100" s="234"/>
      <c r="AB100" s="178"/>
      <c r="AC100" s="151"/>
      <c r="AD100" s="131"/>
      <c r="AE100" s="234"/>
      <c r="AF100" s="178"/>
      <c r="AG100" s="151"/>
      <c r="AH100" s="131"/>
      <c r="AI100" s="234"/>
      <c r="AJ100" s="178"/>
      <c r="AK100" s="234"/>
      <c r="AL100" s="131"/>
      <c r="AM100" s="234"/>
      <c r="AN100" s="178"/>
      <c r="AO100" s="151"/>
      <c r="AP100" s="131"/>
      <c r="AQ100" s="234"/>
      <c r="AR100" s="178"/>
      <c r="AS100" s="234"/>
      <c r="AT100" s="131"/>
      <c r="AU100" s="234"/>
      <c r="AV100" s="178"/>
      <c r="AW100" s="151"/>
      <c r="AX100" s="131"/>
      <c r="AY100" s="234"/>
      <c r="AZ100" s="178"/>
      <c r="BA100" s="151"/>
      <c r="BB100" s="131"/>
      <c r="BC100" s="234"/>
      <c r="BD100" s="178"/>
      <c r="BE100" s="151"/>
    </row>
    <row r="101" spans="1:57" ht="13.2" customHeight="1" x14ac:dyDescent="0.3">
      <c r="A101" s="233" t="s">
        <v>294</v>
      </c>
      <c r="B101" s="131"/>
      <c r="C101" s="234"/>
      <c r="D101" s="234"/>
      <c r="E101" s="151"/>
      <c r="F101" s="131"/>
      <c r="G101" s="234"/>
      <c r="H101" s="178"/>
      <c r="I101" s="151"/>
      <c r="J101" s="131"/>
      <c r="K101" s="234"/>
      <c r="L101" s="178"/>
      <c r="M101" s="151"/>
      <c r="N101" s="131"/>
      <c r="O101" s="234"/>
      <c r="P101" s="178"/>
      <c r="Q101" s="151"/>
      <c r="R101" s="131"/>
      <c r="S101" s="234"/>
      <c r="T101" s="178"/>
      <c r="U101" s="151"/>
      <c r="V101" s="131"/>
      <c r="W101" s="234"/>
      <c r="X101" s="178"/>
      <c r="Y101" s="151"/>
      <c r="Z101" s="131"/>
      <c r="AA101" s="234"/>
      <c r="AB101" s="178"/>
      <c r="AC101" s="151"/>
      <c r="AD101" s="131"/>
      <c r="AE101" s="234"/>
      <c r="AF101" s="178"/>
      <c r="AG101" s="151"/>
      <c r="AH101" s="131"/>
      <c r="AI101" s="234"/>
      <c r="AJ101" s="178"/>
      <c r="AK101" s="234"/>
      <c r="AL101" s="131"/>
      <c r="AM101" s="234"/>
      <c r="AN101" s="178"/>
      <c r="AO101" s="151"/>
      <c r="AP101" s="131"/>
      <c r="AQ101" s="234"/>
      <c r="AR101" s="178"/>
      <c r="AS101" s="234"/>
      <c r="AT101" s="131"/>
      <c r="AU101" s="234"/>
      <c r="AV101" s="178"/>
      <c r="AW101" s="151"/>
      <c r="AX101" s="131"/>
      <c r="AY101" s="234"/>
      <c r="AZ101" s="178"/>
      <c r="BA101" s="151"/>
      <c r="BB101" s="131"/>
      <c r="BC101" s="234"/>
      <c r="BD101" s="178"/>
      <c r="BE101" s="151"/>
    </row>
    <row r="102" spans="1:57" ht="13.2" customHeight="1" x14ac:dyDescent="0.3">
      <c r="A102" s="233" t="s">
        <v>514</v>
      </c>
      <c r="B102" s="131"/>
      <c r="C102" s="234"/>
      <c r="D102" s="234"/>
      <c r="E102" s="151"/>
      <c r="F102" s="131"/>
      <c r="G102" s="234"/>
      <c r="H102" s="178"/>
      <c r="I102" s="151"/>
      <c r="J102" s="131"/>
      <c r="K102" s="234"/>
      <c r="L102" s="178"/>
      <c r="M102" s="151"/>
      <c r="N102" s="131"/>
      <c r="O102" s="234"/>
      <c r="P102" s="178"/>
      <c r="Q102" s="151"/>
      <c r="R102" s="131"/>
      <c r="S102" s="234"/>
      <c r="T102" s="178"/>
      <c r="U102" s="151"/>
      <c r="V102" s="131"/>
      <c r="W102" s="234"/>
      <c r="X102" s="178"/>
      <c r="Y102" s="151"/>
      <c r="Z102" s="131"/>
      <c r="AA102" s="234"/>
      <c r="AB102" s="178"/>
      <c r="AC102" s="151"/>
      <c r="AD102" s="131"/>
      <c r="AE102" s="234"/>
      <c r="AF102" s="178"/>
      <c r="AG102" s="151"/>
      <c r="AH102" s="131"/>
      <c r="AI102" s="234"/>
      <c r="AJ102" s="178"/>
      <c r="AK102" s="234"/>
      <c r="AL102" s="131"/>
      <c r="AM102" s="234"/>
      <c r="AN102" s="178"/>
      <c r="AO102" s="151"/>
      <c r="AP102" s="131"/>
      <c r="AQ102" s="234"/>
      <c r="AR102" s="178"/>
      <c r="AS102" s="234"/>
      <c r="AT102" s="131"/>
      <c r="AU102" s="234"/>
      <c r="AV102" s="178"/>
      <c r="AW102" s="151"/>
      <c r="AX102" s="131"/>
      <c r="AY102" s="234"/>
      <c r="AZ102" s="178"/>
      <c r="BA102" s="151"/>
      <c r="BB102" s="131"/>
      <c r="BC102" s="234"/>
      <c r="BD102" s="178"/>
      <c r="BE102" s="151"/>
    </row>
    <row r="103" spans="1:57" ht="13.2" customHeight="1" x14ac:dyDescent="0.3">
      <c r="A103" s="233" t="s">
        <v>515</v>
      </c>
      <c r="B103" s="131"/>
      <c r="C103" s="234"/>
      <c r="D103" s="234"/>
      <c r="E103" s="151"/>
      <c r="F103" s="131"/>
      <c r="G103" s="234"/>
      <c r="H103" s="178"/>
      <c r="I103" s="151"/>
      <c r="J103" s="131"/>
      <c r="K103" s="234"/>
      <c r="L103" s="178"/>
      <c r="M103" s="151"/>
      <c r="N103" s="131"/>
      <c r="O103" s="234"/>
      <c r="P103" s="178"/>
      <c r="Q103" s="151"/>
      <c r="R103" s="131"/>
      <c r="S103" s="234"/>
      <c r="T103" s="178"/>
      <c r="U103" s="151"/>
      <c r="V103" s="131"/>
      <c r="W103" s="234"/>
      <c r="X103" s="178"/>
      <c r="Y103" s="151"/>
      <c r="Z103" s="131"/>
      <c r="AA103" s="234"/>
      <c r="AB103" s="178"/>
      <c r="AC103" s="151"/>
      <c r="AD103" s="131"/>
      <c r="AE103" s="234"/>
      <c r="AF103" s="178"/>
      <c r="AG103" s="151"/>
      <c r="AH103" s="131"/>
      <c r="AI103" s="234"/>
      <c r="AJ103" s="178"/>
      <c r="AK103" s="234"/>
      <c r="AL103" s="131"/>
      <c r="AM103" s="234"/>
      <c r="AN103" s="178"/>
      <c r="AO103" s="151"/>
      <c r="AP103" s="131"/>
      <c r="AQ103" s="234"/>
      <c r="AR103" s="178"/>
      <c r="AS103" s="234"/>
      <c r="AT103" s="131"/>
      <c r="AU103" s="234"/>
      <c r="AV103" s="178"/>
      <c r="AW103" s="151"/>
      <c r="AX103" s="131"/>
      <c r="AY103" s="234"/>
      <c r="AZ103" s="178"/>
      <c r="BA103" s="151"/>
      <c r="BB103" s="131"/>
      <c r="BC103" s="234"/>
      <c r="BD103" s="178"/>
      <c r="BE103" s="151"/>
    </row>
    <row r="104" spans="1:57" ht="13.2" customHeight="1" x14ac:dyDescent="0.3">
      <c r="A104" s="233" t="s">
        <v>516</v>
      </c>
      <c r="B104" s="131"/>
      <c r="C104" s="234"/>
      <c r="D104" s="234"/>
      <c r="E104" s="151"/>
      <c r="F104" s="131"/>
      <c r="G104" s="234"/>
      <c r="H104" s="178"/>
      <c r="I104" s="151"/>
      <c r="J104" s="131"/>
      <c r="K104" s="234"/>
      <c r="L104" s="178"/>
      <c r="M104" s="151"/>
      <c r="N104" s="131"/>
      <c r="O104" s="234"/>
      <c r="P104" s="178"/>
      <c r="Q104" s="151"/>
      <c r="R104" s="131"/>
      <c r="S104" s="234"/>
      <c r="T104" s="178"/>
      <c r="U104" s="151"/>
      <c r="V104" s="131"/>
      <c r="W104" s="234"/>
      <c r="X104" s="178"/>
      <c r="Y104" s="151"/>
      <c r="Z104" s="131"/>
      <c r="AA104" s="234"/>
      <c r="AB104" s="178"/>
      <c r="AC104" s="151"/>
      <c r="AD104" s="131"/>
      <c r="AE104" s="234"/>
      <c r="AF104" s="178"/>
      <c r="AG104" s="151"/>
      <c r="AH104" s="131"/>
      <c r="AI104" s="234"/>
      <c r="AJ104" s="178"/>
      <c r="AK104" s="234"/>
      <c r="AL104" s="131"/>
      <c r="AM104" s="234"/>
      <c r="AN104" s="178"/>
      <c r="AO104" s="151"/>
      <c r="AP104" s="131"/>
      <c r="AQ104" s="234"/>
      <c r="AR104" s="178"/>
      <c r="AS104" s="234"/>
      <c r="AT104" s="131"/>
      <c r="AU104" s="234"/>
      <c r="AV104" s="178"/>
      <c r="AW104" s="151"/>
      <c r="AX104" s="131"/>
      <c r="AY104" s="234"/>
      <c r="AZ104" s="178"/>
      <c r="BA104" s="151"/>
      <c r="BB104" s="131"/>
      <c r="BC104" s="234"/>
      <c r="BD104" s="178"/>
      <c r="BE104" s="151"/>
    </row>
    <row r="105" spans="1:57" ht="13.2" customHeight="1" x14ac:dyDescent="0.3">
      <c r="A105" s="233" t="s">
        <v>67</v>
      </c>
      <c r="B105" s="131"/>
      <c r="C105" s="234"/>
      <c r="D105" s="234"/>
      <c r="E105" s="151"/>
      <c r="F105" s="131"/>
      <c r="G105" s="234"/>
      <c r="H105" s="178"/>
      <c r="I105" s="151"/>
      <c r="J105" s="131"/>
      <c r="K105" s="234"/>
      <c r="L105" s="178"/>
      <c r="M105" s="151"/>
      <c r="N105" s="131"/>
      <c r="O105" s="234"/>
      <c r="P105" s="178"/>
      <c r="Q105" s="151"/>
      <c r="R105" s="131"/>
      <c r="S105" s="234"/>
      <c r="T105" s="178"/>
      <c r="U105" s="151"/>
      <c r="V105" s="131"/>
      <c r="W105" s="234"/>
      <c r="X105" s="178"/>
      <c r="Y105" s="151"/>
      <c r="Z105" s="131"/>
      <c r="AA105" s="234"/>
      <c r="AB105" s="178"/>
      <c r="AC105" s="151"/>
      <c r="AD105" s="131"/>
      <c r="AE105" s="234"/>
      <c r="AF105" s="178"/>
      <c r="AG105" s="151"/>
      <c r="AH105" s="131"/>
      <c r="AI105" s="234"/>
      <c r="AJ105" s="178"/>
      <c r="AK105" s="234"/>
      <c r="AL105" s="131"/>
      <c r="AM105" s="234"/>
      <c r="AN105" s="178"/>
      <c r="AO105" s="151"/>
      <c r="AP105" s="131"/>
      <c r="AQ105" s="234"/>
      <c r="AR105" s="178"/>
      <c r="AS105" s="234"/>
      <c r="AT105" s="131"/>
      <c r="AU105" s="234"/>
      <c r="AV105" s="178"/>
      <c r="AW105" s="151"/>
      <c r="AX105" s="131"/>
      <c r="AY105" s="234"/>
      <c r="AZ105" s="178"/>
      <c r="BA105" s="151"/>
      <c r="BB105" s="131"/>
      <c r="BC105" s="234"/>
      <c r="BD105" s="178"/>
      <c r="BE105" s="151"/>
    </row>
    <row r="106" spans="1:57" ht="13.2" customHeight="1" x14ac:dyDescent="0.3">
      <c r="A106" s="235" t="s">
        <v>68</v>
      </c>
      <c r="B106" s="132"/>
      <c r="C106" s="236"/>
      <c r="D106" s="236"/>
      <c r="E106" s="124"/>
      <c r="F106" s="132"/>
      <c r="G106" s="236"/>
      <c r="H106" s="237"/>
      <c r="I106" s="124"/>
      <c r="J106" s="132"/>
      <c r="K106" s="236"/>
      <c r="L106" s="237"/>
      <c r="M106" s="124"/>
      <c r="N106" s="132"/>
      <c r="O106" s="236"/>
      <c r="P106" s="237"/>
      <c r="Q106" s="124"/>
      <c r="R106" s="132"/>
      <c r="S106" s="236"/>
      <c r="T106" s="237"/>
      <c r="U106" s="124"/>
      <c r="V106" s="132"/>
      <c r="W106" s="236"/>
      <c r="X106" s="237"/>
      <c r="Y106" s="124"/>
      <c r="Z106" s="132"/>
      <c r="AA106" s="236"/>
      <c r="AB106" s="237"/>
      <c r="AC106" s="124"/>
      <c r="AD106" s="132"/>
      <c r="AE106" s="236"/>
      <c r="AF106" s="237"/>
      <c r="AG106" s="124"/>
      <c r="AH106" s="132"/>
      <c r="AI106" s="236"/>
      <c r="AJ106" s="237"/>
      <c r="AK106" s="236"/>
      <c r="AL106" s="132"/>
      <c r="AM106" s="236"/>
      <c r="AN106" s="237"/>
      <c r="AO106" s="124"/>
      <c r="AP106" s="132"/>
      <c r="AQ106" s="236"/>
      <c r="AR106" s="237"/>
      <c r="AS106" s="236"/>
      <c r="AT106" s="132"/>
      <c r="AU106" s="236"/>
      <c r="AV106" s="237"/>
      <c r="AW106" s="124"/>
      <c r="AX106" s="132"/>
      <c r="AY106" s="236"/>
      <c r="AZ106" s="237"/>
      <c r="BA106" s="124"/>
      <c r="BB106" s="132"/>
      <c r="BC106" s="236"/>
      <c r="BD106" s="237"/>
      <c r="BE106" s="124"/>
    </row>
    <row r="107" spans="1:57" ht="13.2" customHeight="1" x14ac:dyDescent="0.3">
      <c r="A107" s="233" t="s">
        <v>68</v>
      </c>
      <c r="B107" s="131"/>
      <c r="C107" s="234"/>
      <c r="D107" s="234"/>
      <c r="E107" s="151"/>
      <c r="F107" s="131"/>
      <c r="G107" s="234"/>
      <c r="H107" s="178"/>
      <c r="I107" s="151"/>
      <c r="J107" s="131"/>
      <c r="K107" s="234"/>
      <c r="L107" s="178"/>
      <c r="M107" s="151"/>
      <c r="N107" s="131"/>
      <c r="O107" s="234"/>
      <c r="P107" s="178"/>
      <c r="Q107" s="151"/>
      <c r="R107" s="131"/>
      <c r="S107" s="234"/>
      <c r="T107" s="178"/>
      <c r="U107" s="151"/>
      <c r="V107" s="131"/>
      <c r="W107" s="234"/>
      <c r="X107" s="178"/>
      <c r="Y107" s="151"/>
      <c r="Z107" s="131"/>
      <c r="AA107" s="234"/>
      <c r="AB107" s="178"/>
      <c r="AC107" s="151"/>
      <c r="AD107" s="131"/>
      <c r="AE107" s="234"/>
      <c r="AF107" s="178"/>
      <c r="AG107" s="151"/>
      <c r="AH107" s="131"/>
      <c r="AI107" s="234"/>
      <c r="AJ107" s="178"/>
      <c r="AK107" s="234"/>
      <c r="AL107" s="131"/>
      <c r="AM107" s="234"/>
      <c r="AN107" s="178"/>
      <c r="AO107" s="151"/>
      <c r="AP107" s="131"/>
      <c r="AQ107" s="234"/>
      <c r="AR107" s="178"/>
      <c r="AS107" s="234"/>
      <c r="AT107" s="131"/>
      <c r="AU107" s="234"/>
      <c r="AV107" s="178"/>
      <c r="AW107" s="151"/>
      <c r="AX107" s="131"/>
      <c r="AY107" s="234"/>
      <c r="AZ107" s="178"/>
      <c r="BA107" s="151"/>
      <c r="BB107" s="131"/>
      <c r="BC107" s="234"/>
      <c r="BD107" s="178"/>
      <c r="BE107" s="151"/>
    </row>
    <row r="108" spans="1:57" ht="13.2" customHeight="1" x14ac:dyDescent="0.3">
      <c r="A108" s="233" t="s">
        <v>69</v>
      </c>
      <c r="B108" s="131"/>
      <c r="C108" s="234"/>
      <c r="D108" s="234"/>
      <c r="E108" s="151"/>
      <c r="F108" s="131"/>
      <c r="G108" s="234"/>
      <c r="H108" s="178"/>
      <c r="I108" s="151"/>
      <c r="J108" s="131"/>
      <c r="K108" s="234"/>
      <c r="L108" s="178"/>
      <c r="M108" s="151"/>
      <c r="N108" s="131"/>
      <c r="O108" s="234"/>
      <c r="P108" s="178"/>
      <c r="Q108" s="151"/>
      <c r="R108" s="131"/>
      <c r="S108" s="234"/>
      <c r="T108" s="178"/>
      <c r="U108" s="151"/>
      <c r="V108" s="131"/>
      <c r="W108" s="234"/>
      <c r="X108" s="178"/>
      <c r="Y108" s="151"/>
      <c r="Z108" s="131"/>
      <c r="AA108" s="234"/>
      <c r="AB108" s="178"/>
      <c r="AC108" s="151"/>
      <c r="AD108" s="131"/>
      <c r="AE108" s="234"/>
      <c r="AF108" s="178"/>
      <c r="AG108" s="151"/>
      <c r="AH108" s="131"/>
      <c r="AI108" s="234"/>
      <c r="AJ108" s="178"/>
      <c r="AK108" s="234"/>
      <c r="AL108" s="131"/>
      <c r="AM108" s="234"/>
      <c r="AN108" s="178"/>
      <c r="AO108" s="151"/>
      <c r="AP108" s="131"/>
      <c r="AQ108" s="234"/>
      <c r="AR108" s="178"/>
      <c r="AS108" s="234"/>
      <c r="AT108" s="131"/>
      <c r="AU108" s="234"/>
      <c r="AV108" s="178"/>
      <c r="AW108" s="151"/>
      <c r="AX108" s="131"/>
      <c r="AY108" s="234"/>
      <c r="AZ108" s="178"/>
      <c r="BA108" s="151"/>
      <c r="BB108" s="131"/>
      <c r="BC108" s="234"/>
      <c r="BD108" s="178"/>
      <c r="BE108" s="151"/>
    </row>
    <row r="109" spans="1:57" ht="13.2" customHeight="1" x14ac:dyDescent="0.3">
      <c r="A109" s="233" t="s">
        <v>70</v>
      </c>
      <c r="B109" s="131"/>
      <c r="C109" s="234"/>
      <c r="D109" s="234"/>
      <c r="E109" s="151"/>
      <c r="F109" s="131"/>
      <c r="G109" s="234"/>
      <c r="H109" s="178"/>
      <c r="I109" s="151"/>
      <c r="J109" s="131"/>
      <c r="K109" s="234"/>
      <c r="L109" s="178"/>
      <c r="M109" s="151"/>
      <c r="N109" s="131"/>
      <c r="O109" s="234"/>
      <c r="P109" s="178"/>
      <c r="Q109" s="151"/>
      <c r="R109" s="131"/>
      <c r="S109" s="234"/>
      <c r="T109" s="178"/>
      <c r="U109" s="151"/>
      <c r="V109" s="131"/>
      <c r="W109" s="234"/>
      <c r="X109" s="178"/>
      <c r="Y109" s="151"/>
      <c r="Z109" s="131"/>
      <c r="AA109" s="234"/>
      <c r="AB109" s="178"/>
      <c r="AC109" s="151"/>
      <c r="AD109" s="131"/>
      <c r="AE109" s="234"/>
      <c r="AF109" s="178"/>
      <c r="AG109" s="151"/>
      <c r="AH109" s="131"/>
      <c r="AI109" s="234"/>
      <c r="AJ109" s="178"/>
      <c r="AK109" s="234"/>
      <c r="AL109" s="131"/>
      <c r="AM109" s="234"/>
      <c r="AN109" s="178"/>
      <c r="AO109" s="151"/>
      <c r="AP109" s="131"/>
      <c r="AQ109" s="234"/>
      <c r="AR109" s="178"/>
      <c r="AS109" s="234"/>
      <c r="AT109" s="131"/>
      <c r="AU109" s="234"/>
      <c r="AV109" s="178"/>
      <c r="AW109" s="151"/>
      <c r="AX109" s="131"/>
      <c r="AY109" s="234"/>
      <c r="AZ109" s="178"/>
      <c r="BA109" s="151"/>
      <c r="BB109" s="131"/>
      <c r="BC109" s="234"/>
      <c r="BD109" s="178"/>
      <c r="BE109" s="151"/>
    </row>
    <row r="110" spans="1:57" ht="13.2" customHeight="1" x14ac:dyDescent="0.3">
      <c r="A110" s="233" t="s">
        <v>71</v>
      </c>
      <c r="B110" s="131"/>
      <c r="C110" s="234"/>
      <c r="D110" s="234"/>
      <c r="E110" s="151"/>
      <c r="F110" s="131"/>
      <c r="G110" s="234"/>
      <c r="H110" s="178"/>
      <c r="I110" s="151"/>
      <c r="J110" s="131"/>
      <c r="K110" s="234"/>
      <c r="L110" s="178"/>
      <c r="M110" s="151"/>
      <c r="N110" s="131"/>
      <c r="O110" s="234"/>
      <c r="P110" s="178"/>
      <c r="Q110" s="151"/>
      <c r="R110" s="131"/>
      <c r="S110" s="234"/>
      <c r="T110" s="178"/>
      <c r="U110" s="151"/>
      <c r="V110" s="131"/>
      <c r="W110" s="234"/>
      <c r="X110" s="178"/>
      <c r="Y110" s="151"/>
      <c r="Z110" s="131"/>
      <c r="AA110" s="234"/>
      <c r="AB110" s="178"/>
      <c r="AC110" s="151"/>
      <c r="AD110" s="131"/>
      <c r="AE110" s="234"/>
      <c r="AF110" s="178"/>
      <c r="AG110" s="151"/>
      <c r="AH110" s="131"/>
      <c r="AI110" s="234"/>
      <c r="AJ110" s="178"/>
      <c r="AK110" s="234"/>
      <c r="AL110" s="131"/>
      <c r="AM110" s="234"/>
      <c r="AN110" s="178"/>
      <c r="AO110" s="151"/>
      <c r="AP110" s="131"/>
      <c r="AQ110" s="234"/>
      <c r="AR110" s="178"/>
      <c r="AS110" s="234"/>
      <c r="AT110" s="131"/>
      <c r="AU110" s="234"/>
      <c r="AV110" s="178"/>
      <c r="AW110" s="151"/>
      <c r="AX110" s="131"/>
      <c r="AY110" s="234"/>
      <c r="AZ110" s="178"/>
      <c r="BA110" s="151"/>
      <c r="BB110" s="131"/>
      <c r="BC110" s="234"/>
      <c r="BD110" s="178"/>
      <c r="BE110" s="151"/>
    </row>
    <row r="111" spans="1:57" ht="13.2" customHeight="1" x14ac:dyDescent="0.3">
      <c r="A111" s="233" t="s">
        <v>72</v>
      </c>
      <c r="B111" s="131"/>
      <c r="C111" s="234"/>
      <c r="D111" s="234"/>
      <c r="E111" s="151"/>
      <c r="F111" s="131"/>
      <c r="G111" s="234"/>
      <c r="H111" s="178"/>
      <c r="I111" s="151"/>
      <c r="J111" s="131"/>
      <c r="K111" s="234"/>
      <c r="L111" s="178"/>
      <c r="M111" s="151"/>
      <c r="N111" s="131"/>
      <c r="O111" s="234"/>
      <c r="P111" s="178"/>
      <c r="Q111" s="151"/>
      <c r="R111" s="131"/>
      <c r="S111" s="234"/>
      <c r="T111" s="178"/>
      <c r="U111" s="151"/>
      <c r="V111" s="131"/>
      <c r="W111" s="234"/>
      <c r="X111" s="178"/>
      <c r="Y111" s="151"/>
      <c r="Z111" s="131"/>
      <c r="AA111" s="234"/>
      <c r="AB111" s="178"/>
      <c r="AC111" s="151"/>
      <c r="AD111" s="131"/>
      <c r="AE111" s="234"/>
      <c r="AF111" s="178"/>
      <c r="AG111" s="151"/>
      <c r="AH111" s="131"/>
      <c r="AI111" s="234"/>
      <c r="AJ111" s="178"/>
      <c r="AK111" s="234"/>
      <c r="AL111" s="131"/>
      <c r="AM111" s="234"/>
      <c r="AN111" s="178"/>
      <c r="AO111" s="151"/>
      <c r="AP111" s="131"/>
      <c r="AQ111" s="234"/>
      <c r="AR111" s="178"/>
      <c r="AS111" s="234"/>
      <c r="AT111" s="131"/>
      <c r="AU111" s="234"/>
      <c r="AV111" s="178"/>
      <c r="AW111" s="151"/>
      <c r="AX111" s="131"/>
      <c r="AY111" s="234"/>
      <c r="AZ111" s="178"/>
      <c r="BA111" s="151"/>
      <c r="BB111" s="131"/>
      <c r="BC111" s="234"/>
      <c r="BD111" s="178"/>
      <c r="BE111" s="151"/>
    </row>
    <row r="112" spans="1:57" ht="13.2" customHeight="1" x14ac:dyDescent="0.3">
      <c r="A112" s="235" t="s">
        <v>356</v>
      </c>
      <c r="B112" s="132"/>
      <c r="C112" s="236"/>
      <c r="D112" s="236"/>
      <c r="E112" s="124"/>
      <c r="F112" s="132"/>
      <c r="G112" s="236"/>
      <c r="H112" s="237"/>
      <c r="I112" s="124"/>
      <c r="J112" s="132"/>
      <c r="K112" s="236"/>
      <c r="L112" s="237"/>
      <c r="M112" s="124"/>
      <c r="N112" s="132"/>
      <c r="O112" s="236"/>
      <c r="P112" s="237"/>
      <c r="Q112" s="124"/>
      <c r="R112" s="132"/>
      <c r="S112" s="236"/>
      <c r="T112" s="237"/>
      <c r="U112" s="124"/>
      <c r="V112" s="132"/>
      <c r="W112" s="236"/>
      <c r="X112" s="237"/>
      <c r="Y112" s="124"/>
      <c r="Z112" s="132"/>
      <c r="AA112" s="236"/>
      <c r="AB112" s="237"/>
      <c r="AC112" s="124"/>
      <c r="AD112" s="132"/>
      <c r="AE112" s="236"/>
      <c r="AF112" s="237"/>
      <c r="AG112" s="124"/>
      <c r="AH112" s="132"/>
      <c r="AI112" s="236"/>
      <c r="AJ112" s="237"/>
      <c r="AK112" s="236"/>
      <c r="AL112" s="132"/>
      <c r="AM112" s="236"/>
      <c r="AN112" s="237"/>
      <c r="AO112" s="124"/>
      <c r="AP112" s="132"/>
      <c r="AQ112" s="236"/>
      <c r="AR112" s="237"/>
      <c r="AS112" s="236"/>
      <c r="AT112" s="132"/>
      <c r="AU112" s="236"/>
      <c r="AV112" s="237"/>
      <c r="AW112" s="124"/>
      <c r="AX112" s="132"/>
      <c r="AY112" s="236"/>
      <c r="AZ112" s="237"/>
      <c r="BA112" s="124"/>
      <c r="BB112" s="132"/>
      <c r="BC112" s="236"/>
      <c r="BD112" s="237"/>
      <c r="BE112" s="124"/>
    </row>
    <row r="113" spans="1:57" ht="13.2" customHeight="1" x14ac:dyDescent="0.3">
      <c r="A113" s="233" t="s">
        <v>358</v>
      </c>
      <c r="B113" s="131"/>
      <c r="C113" s="234"/>
      <c r="D113" s="234"/>
      <c r="E113" s="151"/>
      <c r="F113" s="131"/>
      <c r="G113" s="234"/>
      <c r="H113" s="178"/>
      <c r="I113" s="151"/>
      <c r="J113" s="131"/>
      <c r="K113" s="234"/>
      <c r="L113" s="178"/>
      <c r="M113" s="151"/>
      <c r="N113" s="131"/>
      <c r="O113" s="234"/>
      <c r="P113" s="178"/>
      <c r="Q113" s="151"/>
      <c r="R113" s="131"/>
      <c r="S113" s="234"/>
      <c r="T113" s="178"/>
      <c r="U113" s="151"/>
      <c r="V113" s="131"/>
      <c r="W113" s="234"/>
      <c r="X113" s="178"/>
      <c r="Y113" s="151"/>
      <c r="Z113" s="131"/>
      <c r="AA113" s="234"/>
      <c r="AB113" s="178"/>
      <c r="AC113" s="151"/>
      <c r="AD113" s="131"/>
      <c r="AE113" s="234"/>
      <c r="AF113" s="178"/>
      <c r="AG113" s="151"/>
      <c r="AH113" s="131"/>
      <c r="AI113" s="234"/>
      <c r="AJ113" s="178"/>
      <c r="AK113" s="234"/>
      <c r="AL113" s="131"/>
      <c r="AM113" s="234"/>
      <c r="AN113" s="178"/>
      <c r="AO113" s="151"/>
      <c r="AP113" s="131"/>
      <c r="AQ113" s="234"/>
      <c r="AR113" s="178"/>
      <c r="AS113" s="234"/>
      <c r="AT113" s="131"/>
      <c r="AU113" s="234"/>
      <c r="AV113" s="178"/>
      <c r="AW113" s="151"/>
      <c r="AX113" s="131"/>
      <c r="AY113" s="234"/>
      <c r="AZ113" s="178"/>
      <c r="BA113" s="151"/>
      <c r="BB113" s="131"/>
      <c r="BC113" s="234"/>
      <c r="BD113" s="178"/>
      <c r="BE113" s="151"/>
    </row>
    <row r="114" spans="1:57" ht="13.2" customHeight="1" x14ac:dyDescent="0.3">
      <c r="A114" s="239"/>
      <c r="B114" s="132"/>
      <c r="C114" s="236"/>
      <c r="D114" s="236"/>
      <c r="E114" s="124"/>
      <c r="F114" s="132"/>
      <c r="G114" s="236"/>
      <c r="H114" s="237"/>
      <c r="I114" s="124"/>
      <c r="J114" s="132"/>
      <c r="K114" s="236"/>
      <c r="L114" s="237"/>
      <c r="M114" s="124"/>
      <c r="N114" s="132"/>
      <c r="O114" s="236"/>
      <c r="P114" s="237"/>
      <c r="Q114" s="124"/>
      <c r="R114" s="132"/>
      <c r="S114" s="236"/>
      <c r="T114" s="237"/>
      <c r="U114" s="124"/>
      <c r="V114" s="132"/>
      <c r="W114" s="236"/>
      <c r="X114" s="237"/>
      <c r="Y114" s="124"/>
      <c r="Z114" s="132"/>
      <c r="AA114" s="236"/>
      <c r="AB114" s="237"/>
      <c r="AC114" s="124"/>
      <c r="AD114" s="132"/>
      <c r="AE114" s="236"/>
      <c r="AF114" s="237"/>
      <c r="AG114" s="124"/>
      <c r="AH114" s="132"/>
      <c r="AI114" s="236"/>
      <c r="AJ114" s="237"/>
      <c r="AK114" s="236"/>
      <c r="AL114" s="132"/>
      <c r="AM114" s="236"/>
      <c r="AN114" s="237"/>
      <c r="AO114" s="124"/>
      <c r="AP114" s="132"/>
      <c r="AQ114" s="236"/>
      <c r="AR114" s="237"/>
      <c r="AS114" s="236"/>
      <c r="AT114" s="132"/>
      <c r="AU114" s="236"/>
      <c r="AV114" s="237"/>
      <c r="AW114" s="124"/>
      <c r="AX114" s="132"/>
      <c r="AY114" s="236"/>
      <c r="AZ114" s="237"/>
      <c r="BA114" s="124"/>
      <c r="BB114" s="132"/>
      <c r="BC114" s="236"/>
      <c r="BD114" s="237"/>
      <c r="BE114" s="124"/>
    </row>
    <row r="115" spans="1:57" ht="13.2" customHeight="1" thickBot="1" x14ac:dyDescent="0.35">
      <c r="A115" s="240" t="s">
        <v>73</v>
      </c>
      <c r="B115" s="133"/>
      <c r="C115" s="134"/>
      <c r="D115" s="134"/>
      <c r="E115" s="241"/>
      <c r="F115" s="133"/>
      <c r="G115" s="134"/>
      <c r="H115" s="135"/>
      <c r="I115" s="241"/>
      <c r="J115" s="133"/>
      <c r="K115" s="134"/>
      <c r="L115" s="135"/>
      <c r="M115" s="241"/>
      <c r="N115" s="133"/>
      <c r="O115" s="134"/>
      <c r="P115" s="135"/>
      <c r="Q115" s="241"/>
      <c r="R115" s="133"/>
      <c r="S115" s="134"/>
      <c r="T115" s="135"/>
      <c r="U115" s="241"/>
      <c r="V115" s="133"/>
      <c r="W115" s="134"/>
      <c r="X115" s="135"/>
      <c r="Y115" s="241"/>
      <c r="Z115" s="133"/>
      <c r="AA115" s="134"/>
      <c r="AB115" s="135"/>
      <c r="AC115" s="241"/>
      <c r="AD115" s="133"/>
      <c r="AE115" s="134"/>
      <c r="AF115" s="135"/>
      <c r="AG115" s="241"/>
      <c r="AH115" s="133"/>
      <c r="AI115" s="134"/>
      <c r="AJ115" s="135"/>
      <c r="AK115" s="134"/>
      <c r="AL115" s="133"/>
      <c r="AM115" s="134"/>
      <c r="AN115" s="135"/>
      <c r="AO115" s="241"/>
      <c r="AP115" s="133"/>
      <c r="AQ115" s="134"/>
      <c r="AR115" s="135"/>
      <c r="AS115" s="134"/>
      <c r="AT115" s="133"/>
      <c r="AU115" s="134"/>
      <c r="AV115" s="135"/>
      <c r="AW115" s="241"/>
      <c r="AX115" s="133"/>
      <c r="AY115" s="134"/>
      <c r="AZ115" s="135"/>
      <c r="BA115" s="241"/>
      <c r="BB115" s="133"/>
      <c r="BC115" s="134"/>
      <c r="BD115" s="135"/>
      <c r="BE115" s="241"/>
    </row>
    <row r="116" spans="1:57" ht="15.6" customHeight="1" x14ac:dyDescent="0.3">
      <c r="A116" s="6"/>
      <c r="B116" s="10"/>
      <c r="C116" s="10"/>
      <c r="D116" s="10"/>
      <c r="E116" s="10"/>
      <c r="F116" s="10"/>
      <c r="G116" s="10"/>
      <c r="H116" s="10"/>
      <c r="I116" s="10"/>
      <c r="J116" s="18"/>
      <c r="K116" s="18"/>
      <c r="L116" s="11"/>
    </row>
    <row r="117" spans="1:57" x14ac:dyDescent="0.3">
      <c r="A117" s="6"/>
      <c r="B117" s="10"/>
      <c r="C117" s="10"/>
      <c r="D117" s="10"/>
      <c r="E117" s="10"/>
      <c r="F117" s="10"/>
      <c r="G117" s="10"/>
      <c r="H117" s="10"/>
      <c r="I117" s="10"/>
      <c r="J117" s="10"/>
      <c r="K117" s="10"/>
      <c r="L117" s="11"/>
    </row>
  </sheetData>
  <mergeCells count="14">
    <mergeCell ref="V65:Y65"/>
    <mergeCell ref="B65:E65"/>
    <mergeCell ref="F65:I65"/>
    <mergeCell ref="J65:M65"/>
    <mergeCell ref="N65:Q65"/>
    <mergeCell ref="R65:U65"/>
    <mergeCell ref="AX65:BA65"/>
    <mergeCell ref="BB65:BE65"/>
    <mergeCell ref="Z65:AC65"/>
    <mergeCell ref="AD65:AG65"/>
    <mergeCell ref="AH65:AK65"/>
    <mergeCell ref="AL65:AO65"/>
    <mergeCell ref="AP65:AS65"/>
    <mergeCell ref="AT65:AW65"/>
  </mergeCells>
  <conditionalFormatting sqref="A114">
    <cfRule type="expression" dxfId="0" priority="1" stopIfTrue="1">
      <formula>#REF!="ERROR"</formula>
    </cfRule>
  </conditionalFormatting>
  <dataValidations count="3">
    <dataValidation type="whole" operator="greaterThan" allowBlank="1" showInputMessage="1" showErrorMessage="1" errorTitle="Invalid Entry" error="All dollar amounts in this section must be whole dollar amounts greater than $0. If no costs are applicable in a category, leave the appropriate cell blank." promptTitle="NNA Direct Costs" prompt="Enter the amount of NNA direct costs included in the costs detailed above." sqref="HT116 RP116 ABL116 ALH116 AVD116 BEZ116 BOV116 BYR116 CIN116 CSJ116 DCF116 DMB116 DVX116 EFT116 EPP116 EZL116 FJH116 FTD116 GCZ116 GMV116 GWR116 HGN116 HQJ116 IAF116 IKB116 ITX116 JDT116 JNP116 JXL116 KHH116 KRD116 LAZ116 LKV116 LUR116 MEN116 MOJ116 MYF116 NIB116 NRX116 OBT116 OLP116 OVL116 PFH116 PPD116 PYZ116 QIV116 QSR116 RCN116 RMJ116 RWF116 SGB116 SPX116 SZT116 TJP116 TTL116 UDH116 UND116 UWZ116 VGV116 VQR116 WAN116 WKJ116 WUF116" xr:uid="{00000000-0002-0000-1500-000000000000}">
      <formula1>0</formula1>
    </dataValidation>
    <dataValidation type="whole" operator="greaterThan" allowBlank="1" showInputMessage="1" showErrorMessage="1" errorTitle="Invalid Entry" error="All dollar amounts in this section must be whole dollar amounts greater than $0. If no costs are applicable in a category, leave the appropriate cell blank." promptTitle="DMC Direct Costs" prompt="Enter the amount of DMC direct costs included in the costs detailed above." sqref="HS116 RO116 ABK116 ALG116 AVC116 BEY116 BOU116 BYQ116 CIM116 CSI116 DCE116 DMA116 DVW116 EFS116 EPO116 EZK116 FJG116 FTC116 GCY116 GMU116 GWQ116 HGM116 HQI116 IAE116 IKA116 ITW116 JDS116 JNO116 JXK116 KHG116 KRC116 LAY116 LKU116 LUQ116 MEM116 MOI116 MYE116 NIA116 NRW116 OBS116 OLO116 OVK116 PFG116 PPC116 PYY116 QIU116 QSQ116 RCM116 RMI116 RWE116 SGA116 SPW116 SZS116 TJO116 TTK116 UDG116 UNC116 UWY116 VGU116 VQQ116 WAM116 WKI116 WUE116" xr:uid="{00000000-0002-0000-1500-000001000000}">
      <formula1>0</formula1>
    </dataValidation>
    <dataValidation type="whole" operator="greaterThan" allowBlank="1" showInputMessage="1" showErrorMessage="1" errorTitle="Invalid Entry" error="All dollar amounts in this section must be whole dollar amounts greater than $0. If no costs are applicable in a category, leave the appropriate cell blank." sqref="HR69:HT70 RN69:RP70 ABJ69:ABL70 ALF69:ALH70 AVB69:AVD70 BEX69:BEZ70 BOT69:BOV70 BYP69:BYR70 CIL69:CIN70 CSH69:CSJ70 DCD69:DCF70 DLZ69:DMB70 DVV69:DVX70 EFR69:EFT70 EPN69:EPP70 EZJ69:EZL70 FJF69:FJH70 FTB69:FTD70 GCX69:GCZ70 GMT69:GMV70 GWP69:GWR70 HGL69:HGN70 HQH69:HQJ70 IAD69:IAF70 IJZ69:IKB70 ITV69:ITX70 JDR69:JDT70 JNN69:JNP70 JXJ69:JXL70 KHF69:KHH70 KRB69:KRD70 LAX69:LAZ70 LKT69:LKV70 LUP69:LUR70 MEL69:MEN70 MOH69:MOJ70 MYD69:MYF70 NHZ69:NIB70 NRV69:NRX70 OBR69:OBT70 OLN69:OLP70 OVJ69:OVL70 PFF69:PFH70 PPB69:PPD70 PYX69:PYZ70 QIT69:QIV70 QSP69:QSR70 RCL69:RCN70 RMH69:RMJ70 RWD69:RWF70 SFZ69:SGB70 SPV69:SPX70 SZR69:SZT70 TJN69:TJP70 TTJ69:TTL70 UDF69:UDH70 UNB69:UND70 UWX69:UWZ70 VGT69:VGV70 VQP69:VQR70 WAL69:WAN70 WKH69:WKJ70 WUD69:WUF70 HS114 RO114 ABK114 ALG114 AVC114 BEY114 BOU114 BYQ114 CIM114 CSI114 DCE114 DMA114 DVW114 EFS114 EPO114 EZK114 FJG114 FTC114 GCY114 GMU114 GWQ114 HGM114 HQI114 IAE114 IKA114 ITW114 JDS114 JNO114 JXK114 KHG114 KRC114 LAY114 LKU114 LUQ114 MEM114 MOI114 MYE114 NIA114 NRW114 OBS114 OLO114 OVK114 PFG114 PPC114 PYY114 QIU114 QSQ114 RCM114 RMI114 RWE114 SGA114 SPW114 SZS114 TJO114 TTK114 UDG114 UNC114 UWY114 VGU114 VQQ114 WAM114 WKI114 WUE114 HR107:HT113 RN107:RP113 ABJ107:ABL113 ALF107:ALH113 AVB107:AVD113 BEX107:BEZ113 BOT107:BOV113 BYP107:BYR113 CIL107:CIN113 CSH107:CSJ113 DCD107:DCF113 DLZ107:DMB113 DVV107:DVX113 EFR107:EFT113 EPN107:EPP113 EZJ107:EZL113 FJF107:FJH113 FTB107:FTD113 GCX107:GCZ113 GMT107:GMV113 GWP107:GWR113 HGL107:HGN113 HQH107:HQJ113 IAD107:IAF113 IJZ107:IKB113 ITV107:ITX113 JDR107:JDT113 JNN107:JNP113 JXJ107:JXL113 KHF107:KHH113 KRB107:KRD113 LAX107:LAZ113 LKT107:LKV113 LUP107:LUR113 MEL107:MEN113 MOH107:MOJ113 MYD107:MYF113 NHZ107:NIB113 NRV107:NRX113 OBR107:OBT113 OLN107:OLP113 OVJ107:OVL113 PFF107:PFH113 PPB107:PPD113 PYX107:PYZ113 QIT107:QIV113 QSP107:QSR113 RCL107:RCN113 RMH107:RMJ113 RWD107:RWF113 SFZ107:SGB113 SPV107:SPX113 SZR107:SZT113 TJN107:TJP113 TTJ107:TTL113 UDF107:UDH113 UNB107:UND113 UWX107:UWZ113 VGT107:VGV113 VQP107:VQR113 WAL107:WAN113 WKH107:WKJ113 WUD107:WUF113 HR84:HT98 RN84:RP98 ABJ84:ABL98 ALF84:ALH98 AVB84:AVD98 BEX84:BEZ98 BOT84:BOV98 BYP84:BYR98 CIL84:CIN98 CSH84:CSJ98 DCD84:DCF98 DLZ84:DMB98 DVV84:DVX98 EFR84:EFT98 EPN84:EPP98 EZJ84:EZL98 FJF84:FJH98 FTB84:FTD98 GCX84:GCZ98 GMT84:GMV98 GWP84:GWR98 HGL84:HGN98 HQH84:HQJ98 IAD84:IAF98 IJZ84:IKB98 ITV84:ITX98 JDR84:JDT98 JNN84:JNP98 JXJ84:JXL98 KHF84:KHH98 KRB84:KRD98 LAX84:LAZ98 LKT84:LKV98 LUP84:LUR98 MEL84:MEN98 MOH84:MOJ98 MYD84:MYF98 NHZ84:NIB98 NRV84:NRX98 OBR84:OBT98 OLN84:OLP98 OVJ84:OVL98 PFF84:PFH98 PPB84:PPD98 PYX84:PYZ98 QIT84:QIV98 QSP84:QSR98 RCL84:RCN98 RMH84:RMJ98 RWD84:RWF98 SFZ84:SGB98 SPV84:SPX98 SZR84:SZT98 TJN84:TJP98 TTJ84:TTL98 UDF84:UDH98 UNB84:UND98 UWX84:UWZ98 VGT84:VGV98 VQP84:VQR98 WAL84:WAN98 WKH84:WKJ98 WUD84:WUF98 RN80:RP82 ABJ80:ABL82 ALF80:ALH82 AVB80:AVD82 BEX80:BEZ82 BOT80:BOV82 BYP80:BYR82 CIL80:CIN82 CSH80:CSJ82 DCD80:DCF82 DLZ80:DMB82 DVV80:DVX82 EFR80:EFT82 EPN80:EPP82 EZJ80:EZL82 FJF80:FJH82 FTB80:FTD82 GCX80:GCZ82 GMT80:GMV82 GWP80:GWR82 HGL80:HGN82 HQH80:HQJ82 IAD80:IAF82 IJZ80:IKB82 ITV80:ITX82 JDR80:JDT82 JNN80:JNP82 JXJ80:JXL82 KHF80:KHH82 KRB80:KRD82 LAX80:LAZ82 LKT80:LKV82 LUP80:LUR82 MEL80:MEN82 MOH80:MOJ82 MYD80:MYF82 NHZ80:NIB82 NRV80:NRX82 OBR80:OBT82 OLN80:OLP82 OVJ80:OVL82 PFF80:PFH82 PPB80:PPD82 PYX80:PYZ82 QIT80:QIV82 QSP80:QSR82 RCL80:RCN82 RMH80:RMJ82 RWD80:RWF82 SFZ80:SGB82 SPV80:SPX82 SZR80:SZT82 TJN80:TJP82 TTJ80:TTL82 UDF80:UDH82 UNB80:UND82 UWX80:UWZ82 VGT80:VGV82 VQP80:VQR82 WAL80:WAN82 WKH80:WKJ82 WUD80:WUF82 WUD72:WUF77 WKH72:WKJ77 WAL72:WAN77 VQP72:VQR77 VGT72:VGV77 UWX72:UWZ77 UNB72:UND77 UDF72:UDH77 TTJ72:TTL77 TJN72:TJP77 SZR72:SZT77 SPV72:SPX77 SFZ72:SGB77 RWD72:RWF77 RMH72:RMJ77 RCL72:RCN77 QSP72:QSR77 QIT72:QIV77 PYX72:PYZ77 PPB72:PPD77 PFF72:PFH77 OVJ72:OVL77 OLN72:OLP77 OBR72:OBT77 NRV72:NRX77 NHZ72:NIB77 MYD72:MYF77 MOH72:MOJ77 MEL72:MEN77 LUP72:LUR77 LKT72:LKV77 LAX72:LAZ77 KRB72:KRD77 KHF72:KHH77 JXJ72:JXL77 JNN72:JNP77 JDR72:JDT77 ITV72:ITX77 IJZ72:IKB77 IAD72:IAF77 HQH72:HQJ77 HGL72:HGN77 GWP72:GWR77 GMT72:GMV77 GCX72:GCZ77 FTB72:FTD77 FJF72:FJH77 EZJ72:EZL77 EPN72:EPP77 EFR72:EFT77 DVV72:DVX77 DLZ72:DMB77 DCD72:DCF77 CSH72:CSJ77 CIL72:CIN77 BYP72:BYR77 BOT72:BOV77 BEX72:BEZ77 AVB72:AVD77 ALF72:ALH77 ABJ72:ABL77 RN72:RP77 HR72:HT77 HR80:HT82 WUF78:WUF79 WKJ78:WKJ79 WAN78:WAN79 VQR78:VQR79 VGV78:VGV79 UWZ78:UWZ79 UND78:UND79 UDH78:UDH79 TTL78:TTL79 TJP78:TJP79 SZT78:SZT79 SPX78:SPX79 SGB78:SGB79 RWF78:RWF79 RMJ78:RMJ79 RCN78:RCN79 QSR78:QSR79 QIV78:QIV79 PYZ78:PYZ79 PPD78:PPD79 PFH78:PFH79 OVL78:OVL79 OLP78:OLP79 OBT78:OBT79 NRX78:NRX79 NIB78:NIB79 MYF78:MYF79 MOJ78:MOJ79 MEN78:MEN79 LUR78:LUR79 LKV78:LKV79 LAZ78:LAZ79 KRD78:KRD79 KHH78:KHH79 JXL78:JXL79 JNP78:JNP79 JDT78:JDT79 ITX78:ITX79 IKB78:IKB79 IAF78:IAF79 HQJ78:HQJ79 HGN78:HGN79 GWR78:GWR79 GMV78:GMV79 GCZ78:GCZ79 FTD78:FTD79 FJH78:FJH79 EZL78:EZL79 EPP78:EPP79 EFT78:EFT79 DVX78:DVX79 DMB78:DMB79 DCF78:DCF79 CSJ78:CSJ79 CIN78:CIN79 BYR78:BYR79 BOV78:BOV79 BEZ78:BEZ79 AVD78:AVD79 ALH78:ALH79 ABL78:ABL79 RP78:RP79 HT78:HT79 WUD78:WUD79 WKH78:WKH79 WAL78:WAL79 VQP78:VQP79 VGT78:VGT79 UWX78:UWX79 UNB78:UNB79 UDF78:UDF79 TTJ78:TTJ79 TJN78:TJN79 SZR78:SZR79 SPV78:SPV79 SFZ78:SFZ79 RWD78:RWD79 RMH78:RMH79 RCL78:RCL79 QSP78:QSP79 QIT78:QIT79 PYX78:PYX79 PPB78:PPB79 PFF78:PFF79 OVJ78:OVJ79 OLN78:OLN79 OBR78:OBR79 NRV78:NRV79 NHZ78:NHZ79 MYD78:MYD79 MOH78:MOH79 MEL78:MEL79 LUP78:LUP79 LKT78:LKT79 LAX78:LAX79 KRB78:KRB79 KHF78:KHF79 JXJ78:JXJ79 JNN78:JNN79 JDR78:JDR79 ITV78:ITV79 IJZ78:IJZ79 IAD78:IAD79 HQH78:HQH79 HGL78:HGL79 GWP78:GWP79 GMT78:GMT79 GCX78:GCX79 FTB78:FTB79 FJF78:FJF79 EZJ78:EZJ79 EPN78:EPN79 EFR78:EFR79 DVV78:DVV79 DLZ78:DLZ79 DCD78:DCD79 CSH78:CSH79 CIL78:CIL79 BYP78:BYP79 BOT78:BOT79 BEX78:BEX79 AVB78:AVB79 ALF78:ALF79 ABJ78:ABJ79 RN78:RN79 HR78:HR79 WUE79 WKI79 WAM79 VQQ79 VGU79 UWY79 UNC79 UDG79 TTK79 TJO79 SZS79 SPW79 SGA79 RWE79 RMI79 RCM79 QSQ79 QIU79 PYY79 PPC79 PFG79 OVK79 OLO79 OBS79 NRW79 NIA79 MYE79 MOI79 MEM79 LUQ79 LKU79 LAY79 KRC79 KHG79 JXK79 JNO79 JDS79 ITW79 IKA79 IAE79 HQI79 HGM79 GWQ79 GMU79 GCY79 FTC79 FJG79 EZK79 EPO79 EFS79 DVW79 DMA79 DCE79 CSI79 CIM79 BYQ79 BOU79 BEY79 AVC79 ALG79 ABK79 RO79 HS79 WUD100:WUF105 WKH100:WKJ105 WAL100:WAN105 VQP100:VQR105 VGT100:VGV105 UWX100:UWZ105 UNB100:UND105 UDF100:UDH105 TTJ100:TTL105 TJN100:TJP105 SZR100:SZT105 SPV100:SPX105 SFZ100:SGB105 RWD100:RWF105 RMH100:RMJ105 RCL100:RCN105 QSP100:QSR105 QIT100:QIV105 PYX100:PYZ105 PPB100:PPD105 PFF100:PFH105 OVJ100:OVL105 OLN100:OLP105 OBR100:OBT105 NRV100:NRX105 NHZ100:NIB105 MYD100:MYF105 MOH100:MOJ105 MEL100:MEN105 LUP100:LUR105 LKT100:LKV105 LAX100:LAZ105 KRB100:KRD105 KHF100:KHH105 JXJ100:JXL105 JNN100:JNP105 JDR100:JDT105 ITV100:ITX105 IJZ100:IKB105 IAD100:IAF105 HQH100:HQJ105 HGL100:HGN105 GWP100:GWR105 GMT100:GMV105 GCX100:GCZ105 FTB100:FTD105 FJF100:FJH105 EZJ100:EZL105 EPN100:EPP105 EFR100:EFT105 DVV100:DVX105 DLZ100:DMB105 DCD100:DCF105 CSH100:CSJ105 CIL100:CIN105 BYP100:BYR105 BOT100:BOV105 BEX100:BEZ105 AVB100:AVD105 ALF100:ALH105 ABJ100:ABL105 RN100:RP105 HR100:HT105" xr:uid="{00000000-0002-0000-1500-000002000000}">
      <formula1>0</formula1>
    </dataValidation>
  </dataValidations>
  <pageMargins left="0.45" right="0.2" top="0.75" bottom="0.75" header="0.3" footer="0.3"/>
  <pageSetup paperSize="5" scale="58" fitToHeight="0" orientation="portrait" r:id="rId1"/>
  <headerFooter>
    <oddFooter>&amp;L&amp;Z&amp;F - &amp;A - Page &amp;P of &amp;N</oddFooter>
  </headerFooter>
  <rowBreaks count="2" manualBreakCount="2">
    <brk id="63" max="8" man="1"/>
    <brk id="1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pageSetUpPr fitToPage="1"/>
  </sheetPr>
  <dimension ref="A1:BP139"/>
  <sheetViews>
    <sheetView zoomScale="80" zoomScaleNormal="80" workbookViewId="0">
      <selection activeCell="A102" sqref="A102"/>
    </sheetView>
  </sheetViews>
  <sheetFormatPr defaultColWidth="6.33203125" defaultRowHeight="14.4" x14ac:dyDescent="0.3"/>
  <cols>
    <col min="1" max="1" width="3.5546875" style="70" customWidth="1"/>
    <col min="2" max="2" width="57.6640625" style="70" customWidth="1"/>
    <col min="3" max="26" width="11.5546875" style="70" customWidth="1"/>
    <col min="27" max="58" width="12.6640625" style="70" customWidth="1"/>
    <col min="59" max="67" width="12.33203125" style="70" customWidth="1"/>
    <col min="68" max="68" width="51.5546875" style="70" bestFit="1" customWidth="1"/>
    <col min="69" max="270" width="6.33203125" style="70"/>
    <col min="271" max="271" width="2.6640625" style="70" customWidth="1"/>
    <col min="272" max="272" width="12.33203125" style="70" customWidth="1"/>
    <col min="273" max="273" width="29.33203125" style="70" customWidth="1"/>
    <col min="274" max="274" width="18.33203125" style="70" customWidth="1"/>
    <col min="275" max="278" width="11.5546875" style="70" customWidth="1"/>
    <col min="279" max="526" width="6.33203125" style="70"/>
    <col min="527" max="527" width="2.6640625" style="70" customWidth="1"/>
    <col min="528" max="528" width="12.33203125" style="70" customWidth="1"/>
    <col min="529" max="529" width="29.33203125" style="70" customWidth="1"/>
    <col min="530" max="530" width="18.33203125" style="70" customWidth="1"/>
    <col min="531" max="534" width="11.5546875" style="70" customWidth="1"/>
    <col min="535" max="782" width="6.33203125" style="70"/>
    <col min="783" max="783" width="2.6640625" style="70" customWidth="1"/>
    <col min="784" max="784" width="12.33203125" style="70" customWidth="1"/>
    <col min="785" max="785" width="29.33203125" style="70" customWidth="1"/>
    <col min="786" max="786" width="18.33203125" style="70" customWidth="1"/>
    <col min="787" max="790" width="11.5546875" style="70" customWidth="1"/>
    <col min="791" max="1038" width="6.33203125" style="70"/>
    <col min="1039" max="1039" width="2.6640625" style="70" customWidth="1"/>
    <col min="1040" max="1040" width="12.33203125" style="70" customWidth="1"/>
    <col min="1041" max="1041" width="29.33203125" style="70" customWidth="1"/>
    <col min="1042" max="1042" width="18.33203125" style="70" customWidth="1"/>
    <col min="1043" max="1046" width="11.5546875" style="70" customWidth="1"/>
    <col min="1047" max="1294" width="6.33203125" style="70"/>
    <col min="1295" max="1295" width="2.6640625" style="70" customWidth="1"/>
    <col min="1296" max="1296" width="12.33203125" style="70" customWidth="1"/>
    <col min="1297" max="1297" width="29.33203125" style="70" customWidth="1"/>
    <col min="1298" max="1298" width="18.33203125" style="70" customWidth="1"/>
    <col min="1299" max="1302" width="11.5546875" style="70" customWidth="1"/>
    <col min="1303" max="1550" width="6.33203125" style="70"/>
    <col min="1551" max="1551" width="2.6640625" style="70" customWidth="1"/>
    <col min="1552" max="1552" width="12.33203125" style="70" customWidth="1"/>
    <col min="1553" max="1553" width="29.33203125" style="70" customWidth="1"/>
    <col min="1554" max="1554" width="18.33203125" style="70" customWidth="1"/>
    <col min="1555" max="1558" width="11.5546875" style="70" customWidth="1"/>
    <col min="1559" max="1806" width="6.33203125" style="70"/>
    <col min="1807" max="1807" width="2.6640625" style="70" customWidth="1"/>
    <col min="1808" max="1808" width="12.33203125" style="70" customWidth="1"/>
    <col min="1809" max="1809" width="29.33203125" style="70" customWidth="1"/>
    <col min="1810" max="1810" width="18.33203125" style="70" customWidth="1"/>
    <col min="1811" max="1814" width="11.5546875" style="70" customWidth="1"/>
    <col min="1815" max="2062" width="6.33203125" style="70"/>
    <col min="2063" max="2063" width="2.6640625" style="70" customWidth="1"/>
    <col min="2064" max="2064" width="12.33203125" style="70" customWidth="1"/>
    <col min="2065" max="2065" width="29.33203125" style="70" customWidth="1"/>
    <col min="2066" max="2066" width="18.33203125" style="70" customWidth="1"/>
    <col min="2067" max="2070" width="11.5546875" style="70" customWidth="1"/>
    <col min="2071" max="2318" width="6.33203125" style="70"/>
    <col min="2319" max="2319" width="2.6640625" style="70" customWidth="1"/>
    <col min="2320" max="2320" width="12.33203125" style="70" customWidth="1"/>
    <col min="2321" max="2321" width="29.33203125" style="70" customWidth="1"/>
    <col min="2322" max="2322" width="18.33203125" style="70" customWidth="1"/>
    <col min="2323" max="2326" width="11.5546875" style="70" customWidth="1"/>
    <col min="2327" max="2574" width="6.33203125" style="70"/>
    <col min="2575" max="2575" width="2.6640625" style="70" customWidth="1"/>
    <col min="2576" max="2576" width="12.33203125" style="70" customWidth="1"/>
    <col min="2577" max="2577" width="29.33203125" style="70" customWidth="1"/>
    <col min="2578" max="2578" width="18.33203125" style="70" customWidth="1"/>
    <col min="2579" max="2582" width="11.5546875" style="70" customWidth="1"/>
    <col min="2583" max="2830" width="6.33203125" style="70"/>
    <col min="2831" max="2831" width="2.6640625" style="70" customWidth="1"/>
    <col min="2832" max="2832" width="12.33203125" style="70" customWidth="1"/>
    <col min="2833" max="2833" width="29.33203125" style="70" customWidth="1"/>
    <col min="2834" max="2834" width="18.33203125" style="70" customWidth="1"/>
    <col min="2835" max="2838" width="11.5546875" style="70" customWidth="1"/>
    <col min="2839" max="3086" width="6.33203125" style="70"/>
    <col min="3087" max="3087" width="2.6640625" style="70" customWidth="1"/>
    <col min="3088" max="3088" width="12.33203125" style="70" customWidth="1"/>
    <col min="3089" max="3089" width="29.33203125" style="70" customWidth="1"/>
    <col min="3090" max="3090" width="18.33203125" style="70" customWidth="1"/>
    <col min="3091" max="3094" width="11.5546875" style="70" customWidth="1"/>
    <col min="3095" max="3342" width="6.33203125" style="70"/>
    <col min="3343" max="3343" width="2.6640625" style="70" customWidth="1"/>
    <col min="3344" max="3344" width="12.33203125" style="70" customWidth="1"/>
    <col min="3345" max="3345" width="29.33203125" style="70" customWidth="1"/>
    <col min="3346" max="3346" width="18.33203125" style="70" customWidth="1"/>
    <col min="3347" max="3350" width="11.5546875" style="70" customWidth="1"/>
    <col min="3351" max="3598" width="6.33203125" style="70"/>
    <col min="3599" max="3599" width="2.6640625" style="70" customWidth="1"/>
    <col min="3600" max="3600" width="12.33203125" style="70" customWidth="1"/>
    <col min="3601" max="3601" width="29.33203125" style="70" customWidth="1"/>
    <col min="3602" max="3602" width="18.33203125" style="70" customWidth="1"/>
    <col min="3603" max="3606" width="11.5546875" style="70" customWidth="1"/>
    <col min="3607" max="3854" width="6.33203125" style="70"/>
    <col min="3855" max="3855" width="2.6640625" style="70" customWidth="1"/>
    <col min="3856" max="3856" width="12.33203125" style="70" customWidth="1"/>
    <col min="3857" max="3857" width="29.33203125" style="70" customWidth="1"/>
    <col min="3858" max="3858" width="18.33203125" style="70" customWidth="1"/>
    <col min="3859" max="3862" width="11.5546875" style="70" customWidth="1"/>
    <col min="3863" max="4110" width="6.33203125" style="70"/>
    <col min="4111" max="4111" width="2.6640625" style="70" customWidth="1"/>
    <col min="4112" max="4112" width="12.33203125" style="70" customWidth="1"/>
    <col min="4113" max="4113" width="29.33203125" style="70" customWidth="1"/>
    <col min="4114" max="4114" width="18.33203125" style="70" customWidth="1"/>
    <col min="4115" max="4118" width="11.5546875" style="70" customWidth="1"/>
    <col min="4119" max="4366" width="6.33203125" style="70"/>
    <col min="4367" max="4367" width="2.6640625" style="70" customWidth="1"/>
    <col min="4368" max="4368" width="12.33203125" style="70" customWidth="1"/>
    <col min="4369" max="4369" width="29.33203125" style="70" customWidth="1"/>
    <col min="4370" max="4370" width="18.33203125" style="70" customWidth="1"/>
    <col min="4371" max="4374" width="11.5546875" style="70" customWidth="1"/>
    <col min="4375" max="4622" width="6.33203125" style="70"/>
    <col min="4623" max="4623" width="2.6640625" style="70" customWidth="1"/>
    <col min="4624" max="4624" width="12.33203125" style="70" customWidth="1"/>
    <col min="4625" max="4625" width="29.33203125" style="70" customWidth="1"/>
    <col min="4626" max="4626" width="18.33203125" style="70" customWidth="1"/>
    <col min="4627" max="4630" width="11.5546875" style="70" customWidth="1"/>
    <col min="4631" max="4878" width="6.33203125" style="70"/>
    <col min="4879" max="4879" width="2.6640625" style="70" customWidth="1"/>
    <col min="4880" max="4880" width="12.33203125" style="70" customWidth="1"/>
    <col min="4881" max="4881" width="29.33203125" style="70" customWidth="1"/>
    <col min="4882" max="4882" width="18.33203125" style="70" customWidth="1"/>
    <col min="4883" max="4886" width="11.5546875" style="70" customWidth="1"/>
    <col min="4887" max="5134" width="6.33203125" style="70"/>
    <col min="5135" max="5135" width="2.6640625" style="70" customWidth="1"/>
    <col min="5136" max="5136" width="12.33203125" style="70" customWidth="1"/>
    <col min="5137" max="5137" width="29.33203125" style="70" customWidth="1"/>
    <col min="5138" max="5138" width="18.33203125" style="70" customWidth="1"/>
    <col min="5139" max="5142" width="11.5546875" style="70" customWidth="1"/>
    <col min="5143" max="5390" width="6.33203125" style="70"/>
    <col min="5391" max="5391" width="2.6640625" style="70" customWidth="1"/>
    <col min="5392" max="5392" width="12.33203125" style="70" customWidth="1"/>
    <col min="5393" max="5393" width="29.33203125" style="70" customWidth="1"/>
    <col min="5394" max="5394" width="18.33203125" style="70" customWidth="1"/>
    <col min="5395" max="5398" width="11.5546875" style="70" customWidth="1"/>
    <col min="5399" max="5646" width="6.33203125" style="70"/>
    <col min="5647" max="5647" width="2.6640625" style="70" customWidth="1"/>
    <col min="5648" max="5648" width="12.33203125" style="70" customWidth="1"/>
    <col min="5649" max="5649" width="29.33203125" style="70" customWidth="1"/>
    <col min="5650" max="5650" width="18.33203125" style="70" customWidth="1"/>
    <col min="5651" max="5654" width="11.5546875" style="70" customWidth="1"/>
    <col min="5655" max="5902" width="6.33203125" style="70"/>
    <col min="5903" max="5903" width="2.6640625" style="70" customWidth="1"/>
    <col min="5904" max="5904" width="12.33203125" style="70" customWidth="1"/>
    <col min="5905" max="5905" width="29.33203125" style="70" customWidth="1"/>
    <col min="5906" max="5906" width="18.33203125" style="70" customWidth="1"/>
    <col min="5907" max="5910" width="11.5546875" style="70" customWidth="1"/>
    <col min="5911" max="6158" width="6.33203125" style="70"/>
    <col min="6159" max="6159" width="2.6640625" style="70" customWidth="1"/>
    <col min="6160" max="6160" width="12.33203125" style="70" customWidth="1"/>
    <col min="6161" max="6161" width="29.33203125" style="70" customWidth="1"/>
    <col min="6162" max="6162" width="18.33203125" style="70" customWidth="1"/>
    <col min="6163" max="6166" width="11.5546875" style="70" customWidth="1"/>
    <col min="6167" max="6414" width="6.33203125" style="70"/>
    <col min="6415" max="6415" width="2.6640625" style="70" customWidth="1"/>
    <col min="6416" max="6416" width="12.33203125" style="70" customWidth="1"/>
    <col min="6417" max="6417" width="29.33203125" style="70" customWidth="1"/>
    <col min="6418" max="6418" width="18.33203125" style="70" customWidth="1"/>
    <col min="6419" max="6422" width="11.5546875" style="70" customWidth="1"/>
    <col min="6423" max="6670" width="6.33203125" style="70"/>
    <col min="6671" max="6671" width="2.6640625" style="70" customWidth="1"/>
    <col min="6672" max="6672" width="12.33203125" style="70" customWidth="1"/>
    <col min="6673" max="6673" width="29.33203125" style="70" customWidth="1"/>
    <col min="6674" max="6674" width="18.33203125" style="70" customWidth="1"/>
    <col min="6675" max="6678" width="11.5546875" style="70" customWidth="1"/>
    <col min="6679" max="6926" width="6.33203125" style="70"/>
    <col min="6927" max="6927" width="2.6640625" style="70" customWidth="1"/>
    <col min="6928" max="6928" width="12.33203125" style="70" customWidth="1"/>
    <col min="6929" max="6929" width="29.33203125" style="70" customWidth="1"/>
    <col min="6930" max="6930" width="18.33203125" style="70" customWidth="1"/>
    <col min="6931" max="6934" width="11.5546875" style="70" customWidth="1"/>
    <col min="6935" max="7182" width="6.33203125" style="70"/>
    <col min="7183" max="7183" width="2.6640625" style="70" customWidth="1"/>
    <col min="7184" max="7184" width="12.33203125" style="70" customWidth="1"/>
    <col min="7185" max="7185" width="29.33203125" style="70" customWidth="1"/>
    <col min="7186" max="7186" width="18.33203125" style="70" customWidth="1"/>
    <col min="7187" max="7190" width="11.5546875" style="70" customWidth="1"/>
    <col min="7191" max="7438" width="6.33203125" style="70"/>
    <col min="7439" max="7439" width="2.6640625" style="70" customWidth="1"/>
    <col min="7440" max="7440" width="12.33203125" style="70" customWidth="1"/>
    <col min="7441" max="7441" width="29.33203125" style="70" customWidth="1"/>
    <col min="7442" max="7442" width="18.33203125" style="70" customWidth="1"/>
    <col min="7443" max="7446" width="11.5546875" style="70" customWidth="1"/>
    <col min="7447" max="7694" width="6.33203125" style="70"/>
    <col min="7695" max="7695" width="2.6640625" style="70" customWidth="1"/>
    <col min="7696" max="7696" width="12.33203125" style="70" customWidth="1"/>
    <col min="7697" max="7697" width="29.33203125" style="70" customWidth="1"/>
    <col min="7698" max="7698" width="18.33203125" style="70" customWidth="1"/>
    <col min="7699" max="7702" width="11.5546875" style="70" customWidth="1"/>
    <col min="7703" max="7950" width="6.33203125" style="70"/>
    <col min="7951" max="7951" width="2.6640625" style="70" customWidth="1"/>
    <col min="7952" max="7952" width="12.33203125" style="70" customWidth="1"/>
    <col min="7953" max="7953" width="29.33203125" style="70" customWidth="1"/>
    <col min="7954" max="7954" width="18.33203125" style="70" customWidth="1"/>
    <col min="7955" max="7958" width="11.5546875" style="70" customWidth="1"/>
    <col min="7959" max="8206" width="6.33203125" style="70"/>
    <col min="8207" max="8207" width="2.6640625" style="70" customWidth="1"/>
    <col min="8208" max="8208" width="12.33203125" style="70" customWidth="1"/>
    <col min="8209" max="8209" width="29.33203125" style="70" customWidth="1"/>
    <col min="8210" max="8210" width="18.33203125" style="70" customWidth="1"/>
    <col min="8211" max="8214" width="11.5546875" style="70" customWidth="1"/>
    <col min="8215" max="8462" width="6.33203125" style="70"/>
    <col min="8463" max="8463" width="2.6640625" style="70" customWidth="1"/>
    <col min="8464" max="8464" width="12.33203125" style="70" customWidth="1"/>
    <col min="8465" max="8465" width="29.33203125" style="70" customWidth="1"/>
    <col min="8466" max="8466" width="18.33203125" style="70" customWidth="1"/>
    <col min="8467" max="8470" width="11.5546875" style="70" customWidth="1"/>
    <col min="8471" max="8718" width="6.33203125" style="70"/>
    <col min="8719" max="8719" width="2.6640625" style="70" customWidth="1"/>
    <col min="8720" max="8720" width="12.33203125" style="70" customWidth="1"/>
    <col min="8721" max="8721" width="29.33203125" style="70" customWidth="1"/>
    <col min="8722" max="8722" width="18.33203125" style="70" customWidth="1"/>
    <col min="8723" max="8726" width="11.5546875" style="70" customWidth="1"/>
    <col min="8727" max="8974" width="6.33203125" style="70"/>
    <col min="8975" max="8975" width="2.6640625" style="70" customWidth="1"/>
    <col min="8976" max="8976" width="12.33203125" style="70" customWidth="1"/>
    <col min="8977" max="8977" width="29.33203125" style="70" customWidth="1"/>
    <col min="8978" max="8978" width="18.33203125" style="70" customWidth="1"/>
    <col min="8979" max="8982" width="11.5546875" style="70" customWidth="1"/>
    <col min="8983" max="9230" width="6.33203125" style="70"/>
    <col min="9231" max="9231" width="2.6640625" style="70" customWidth="1"/>
    <col min="9232" max="9232" width="12.33203125" style="70" customWidth="1"/>
    <col min="9233" max="9233" width="29.33203125" style="70" customWidth="1"/>
    <col min="9234" max="9234" width="18.33203125" style="70" customWidth="1"/>
    <col min="9235" max="9238" width="11.5546875" style="70" customWidth="1"/>
    <col min="9239" max="9486" width="6.33203125" style="70"/>
    <col min="9487" max="9487" width="2.6640625" style="70" customWidth="1"/>
    <col min="9488" max="9488" width="12.33203125" style="70" customWidth="1"/>
    <col min="9489" max="9489" width="29.33203125" style="70" customWidth="1"/>
    <col min="9490" max="9490" width="18.33203125" style="70" customWidth="1"/>
    <col min="9491" max="9494" width="11.5546875" style="70" customWidth="1"/>
    <col min="9495" max="9742" width="6.33203125" style="70"/>
    <col min="9743" max="9743" width="2.6640625" style="70" customWidth="1"/>
    <col min="9744" max="9744" width="12.33203125" style="70" customWidth="1"/>
    <col min="9745" max="9745" width="29.33203125" style="70" customWidth="1"/>
    <col min="9746" max="9746" width="18.33203125" style="70" customWidth="1"/>
    <col min="9747" max="9750" width="11.5546875" style="70" customWidth="1"/>
    <col min="9751" max="9998" width="6.33203125" style="70"/>
    <col min="9999" max="9999" width="2.6640625" style="70" customWidth="1"/>
    <col min="10000" max="10000" width="12.33203125" style="70" customWidth="1"/>
    <col min="10001" max="10001" width="29.33203125" style="70" customWidth="1"/>
    <col min="10002" max="10002" width="18.33203125" style="70" customWidth="1"/>
    <col min="10003" max="10006" width="11.5546875" style="70" customWidth="1"/>
    <col min="10007" max="10254" width="6.33203125" style="70"/>
    <col min="10255" max="10255" width="2.6640625" style="70" customWidth="1"/>
    <col min="10256" max="10256" width="12.33203125" style="70" customWidth="1"/>
    <col min="10257" max="10257" width="29.33203125" style="70" customWidth="1"/>
    <col min="10258" max="10258" width="18.33203125" style="70" customWidth="1"/>
    <col min="10259" max="10262" width="11.5546875" style="70" customWidth="1"/>
    <col min="10263" max="10510" width="6.33203125" style="70"/>
    <col min="10511" max="10511" width="2.6640625" style="70" customWidth="1"/>
    <col min="10512" max="10512" width="12.33203125" style="70" customWidth="1"/>
    <col min="10513" max="10513" width="29.33203125" style="70" customWidth="1"/>
    <col min="10514" max="10514" width="18.33203125" style="70" customWidth="1"/>
    <col min="10515" max="10518" width="11.5546875" style="70" customWidth="1"/>
    <col min="10519" max="10766" width="6.33203125" style="70"/>
    <col min="10767" max="10767" width="2.6640625" style="70" customWidth="1"/>
    <col min="10768" max="10768" width="12.33203125" style="70" customWidth="1"/>
    <col min="10769" max="10769" width="29.33203125" style="70" customWidth="1"/>
    <col min="10770" max="10770" width="18.33203125" style="70" customWidth="1"/>
    <col min="10771" max="10774" width="11.5546875" style="70" customWidth="1"/>
    <col min="10775" max="11022" width="6.33203125" style="70"/>
    <col min="11023" max="11023" width="2.6640625" style="70" customWidth="1"/>
    <col min="11024" max="11024" width="12.33203125" style="70" customWidth="1"/>
    <col min="11025" max="11025" width="29.33203125" style="70" customWidth="1"/>
    <col min="11026" max="11026" width="18.33203125" style="70" customWidth="1"/>
    <col min="11027" max="11030" width="11.5546875" style="70" customWidth="1"/>
    <col min="11031" max="11278" width="6.33203125" style="70"/>
    <col min="11279" max="11279" width="2.6640625" style="70" customWidth="1"/>
    <col min="11280" max="11280" width="12.33203125" style="70" customWidth="1"/>
    <col min="11281" max="11281" width="29.33203125" style="70" customWidth="1"/>
    <col min="11282" max="11282" width="18.33203125" style="70" customWidth="1"/>
    <col min="11283" max="11286" width="11.5546875" style="70" customWidth="1"/>
    <col min="11287" max="11534" width="6.33203125" style="70"/>
    <col min="11535" max="11535" width="2.6640625" style="70" customWidth="1"/>
    <col min="11536" max="11536" width="12.33203125" style="70" customWidth="1"/>
    <col min="11537" max="11537" width="29.33203125" style="70" customWidth="1"/>
    <col min="11538" max="11538" width="18.33203125" style="70" customWidth="1"/>
    <col min="11539" max="11542" width="11.5546875" style="70" customWidth="1"/>
    <col min="11543" max="11790" width="6.33203125" style="70"/>
    <col min="11791" max="11791" width="2.6640625" style="70" customWidth="1"/>
    <col min="11792" max="11792" width="12.33203125" style="70" customWidth="1"/>
    <col min="11793" max="11793" width="29.33203125" style="70" customWidth="1"/>
    <col min="11794" max="11794" width="18.33203125" style="70" customWidth="1"/>
    <col min="11795" max="11798" width="11.5546875" style="70" customWidth="1"/>
    <col min="11799" max="12046" width="6.33203125" style="70"/>
    <col min="12047" max="12047" width="2.6640625" style="70" customWidth="1"/>
    <col min="12048" max="12048" width="12.33203125" style="70" customWidth="1"/>
    <col min="12049" max="12049" width="29.33203125" style="70" customWidth="1"/>
    <col min="12050" max="12050" width="18.33203125" style="70" customWidth="1"/>
    <col min="12051" max="12054" width="11.5546875" style="70" customWidth="1"/>
    <col min="12055" max="12302" width="6.33203125" style="70"/>
    <col min="12303" max="12303" width="2.6640625" style="70" customWidth="1"/>
    <col min="12304" max="12304" width="12.33203125" style="70" customWidth="1"/>
    <col min="12305" max="12305" width="29.33203125" style="70" customWidth="1"/>
    <col min="12306" max="12306" width="18.33203125" style="70" customWidth="1"/>
    <col min="12307" max="12310" width="11.5546875" style="70" customWidth="1"/>
    <col min="12311" max="12558" width="6.33203125" style="70"/>
    <col min="12559" max="12559" width="2.6640625" style="70" customWidth="1"/>
    <col min="12560" max="12560" width="12.33203125" style="70" customWidth="1"/>
    <col min="12561" max="12561" width="29.33203125" style="70" customWidth="1"/>
    <col min="12562" max="12562" width="18.33203125" style="70" customWidth="1"/>
    <col min="12563" max="12566" width="11.5546875" style="70" customWidth="1"/>
    <col min="12567" max="12814" width="6.33203125" style="70"/>
    <col min="12815" max="12815" width="2.6640625" style="70" customWidth="1"/>
    <col min="12816" max="12816" width="12.33203125" style="70" customWidth="1"/>
    <col min="12817" max="12817" width="29.33203125" style="70" customWidth="1"/>
    <col min="12818" max="12818" width="18.33203125" style="70" customWidth="1"/>
    <col min="12819" max="12822" width="11.5546875" style="70" customWidth="1"/>
    <col min="12823" max="13070" width="6.33203125" style="70"/>
    <col min="13071" max="13071" width="2.6640625" style="70" customWidth="1"/>
    <col min="13072" max="13072" width="12.33203125" style="70" customWidth="1"/>
    <col min="13073" max="13073" width="29.33203125" style="70" customWidth="1"/>
    <col min="13074" max="13074" width="18.33203125" style="70" customWidth="1"/>
    <col min="13075" max="13078" width="11.5546875" style="70" customWidth="1"/>
    <col min="13079" max="13326" width="6.33203125" style="70"/>
    <col min="13327" max="13327" width="2.6640625" style="70" customWidth="1"/>
    <col min="13328" max="13328" width="12.33203125" style="70" customWidth="1"/>
    <col min="13329" max="13329" width="29.33203125" style="70" customWidth="1"/>
    <col min="13330" max="13330" width="18.33203125" style="70" customWidth="1"/>
    <col min="13331" max="13334" width="11.5546875" style="70" customWidth="1"/>
    <col min="13335" max="13582" width="6.33203125" style="70"/>
    <col min="13583" max="13583" width="2.6640625" style="70" customWidth="1"/>
    <col min="13584" max="13584" width="12.33203125" style="70" customWidth="1"/>
    <col min="13585" max="13585" width="29.33203125" style="70" customWidth="1"/>
    <col min="13586" max="13586" width="18.33203125" style="70" customWidth="1"/>
    <col min="13587" max="13590" width="11.5546875" style="70" customWidth="1"/>
    <col min="13591" max="13838" width="6.33203125" style="70"/>
    <col min="13839" max="13839" width="2.6640625" style="70" customWidth="1"/>
    <col min="13840" max="13840" width="12.33203125" style="70" customWidth="1"/>
    <col min="13841" max="13841" width="29.33203125" style="70" customWidth="1"/>
    <col min="13842" max="13842" width="18.33203125" style="70" customWidth="1"/>
    <col min="13843" max="13846" width="11.5546875" style="70" customWidth="1"/>
    <col min="13847" max="14094" width="6.33203125" style="70"/>
    <col min="14095" max="14095" width="2.6640625" style="70" customWidth="1"/>
    <col min="14096" max="14096" width="12.33203125" style="70" customWidth="1"/>
    <col min="14097" max="14097" width="29.33203125" style="70" customWidth="1"/>
    <col min="14098" max="14098" width="18.33203125" style="70" customWidth="1"/>
    <col min="14099" max="14102" width="11.5546875" style="70" customWidth="1"/>
    <col min="14103" max="14350" width="6.33203125" style="70"/>
    <col min="14351" max="14351" width="2.6640625" style="70" customWidth="1"/>
    <col min="14352" max="14352" width="12.33203125" style="70" customWidth="1"/>
    <col min="14353" max="14353" width="29.33203125" style="70" customWidth="1"/>
    <col min="14354" max="14354" width="18.33203125" style="70" customWidth="1"/>
    <col min="14355" max="14358" width="11.5546875" style="70" customWidth="1"/>
    <col min="14359" max="14606" width="6.33203125" style="70"/>
    <col min="14607" max="14607" width="2.6640625" style="70" customWidth="1"/>
    <col min="14608" max="14608" width="12.33203125" style="70" customWidth="1"/>
    <col min="14609" max="14609" width="29.33203125" style="70" customWidth="1"/>
    <col min="14610" max="14610" width="18.33203125" style="70" customWidth="1"/>
    <col min="14611" max="14614" width="11.5546875" style="70" customWidth="1"/>
    <col min="14615" max="14862" width="6.33203125" style="70"/>
    <col min="14863" max="14863" width="2.6640625" style="70" customWidth="1"/>
    <col min="14864" max="14864" width="12.33203125" style="70" customWidth="1"/>
    <col min="14865" max="14865" width="29.33203125" style="70" customWidth="1"/>
    <col min="14866" max="14866" width="18.33203125" style="70" customWidth="1"/>
    <col min="14867" max="14870" width="11.5546875" style="70" customWidth="1"/>
    <col min="14871" max="15118" width="6.33203125" style="70"/>
    <col min="15119" max="15119" width="2.6640625" style="70" customWidth="1"/>
    <col min="15120" max="15120" width="12.33203125" style="70" customWidth="1"/>
    <col min="15121" max="15121" width="29.33203125" style="70" customWidth="1"/>
    <col min="15122" max="15122" width="18.33203125" style="70" customWidth="1"/>
    <col min="15123" max="15126" width="11.5546875" style="70" customWidth="1"/>
    <col min="15127" max="15374" width="6.33203125" style="70"/>
    <col min="15375" max="15375" width="2.6640625" style="70" customWidth="1"/>
    <col min="15376" max="15376" width="12.33203125" style="70" customWidth="1"/>
    <col min="15377" max="15377" width="29.33203125" style="70" customWidth="1"/>
    <col min="15378" max="15378" width="18.33203125" style="70" customWidth="1"/>
    <col min="15379" max="15382" width="11.5546875" style="70" customWidth="1"/>
    <col min="15383" max="15630" width="6.33203125" style="70"/>
    <col min="15631" max="15631" width="2.6640625" style="70" customWidth="1"/>
    <col min="15632" max="15632" width="12.33203125" style="70" customWidth="1"/>
    <col min="15633" max="15633" width="29.33203125" style="70" customWidth="1"/>
    <col min="15634" max="15634" width="18.33203125" style="70" customWidth="1"/>
    <col min="15635" max="15638" width="11.5546875" style="70" customWidth="1"/>
    <col min="15639" max="15886" width="6.33203125" style="70"/>
    <col min="15887" max="15887" width="2.6640625" style="70" customWidth="1"/>
    <col min="15888" max="15888" width="12.33203125" style="70" customWidth="1"/>
    <col min="15889" max="15889" width="29.33203125" style="70" customWidth="1"/>
    <col min="15890" max="15890" width="18.33203125" style="70" customWidth="1"/>
    <col min="15891" max="15894" width="11.5546875" style="70" customWidth="1"/>
    <col min="15895" max="16142" width="6.33203125" style="70"/>
    <col min="16143" max="16143" width="2.6640625" style="70" customWidth="1"/>
    <col min="16144" max="16144" width="12.33203125" style="70" customWidth="1"/>
    <col min="16145" max="16145" width="29.33203125" style="70" customWidth="1"/>
    <col min="16146" max="16146" width="18.33203125" style="70" customWidth="1"/>
    <col min="16147" max="16150" width="11.5546875" style="70" customWidth="1"/>
    <col min="16151" max="16384" width="6.33203125" style="70"/>
  </cols>
  <sheetData>
    <row r="1" spans="1:68" ht="28.2" x14ac:dyDescent="0.5">
      <c r="A1" s="63" t="str">
        <f>+'[1]ODF Detailed Costs'!A1</f>
        <v>Department of Health Care Services</v>
      </c>
      <c r="C1" s="54"/>
      <c r="D1" s="54"/>
      <c r="E1" s="54"/>
      <c r="F1" s="54"/>
      <c r="G1" s="54"/>
      <c r="H1" s="54"/>
      <c r="I1" s="54"/>
      <c r="J1" s="54"/>
      <c r="K1" s="54"/>
      <c r="L1" s="54"/>
      <c r="M1" s="54"/>
      <c r="N1" s="54"/>
      <c r="O1" s="54"/>
      <c r="P1" s="14"/>
      <c r="Q1" s="14"/>
      <c r="R1" s="14"/>
      <c r="S1" s="14"/>
      <c r="T1" s="14"/>
      <c r="U1" s="14"/>
      <c r="V1" s="14"/>
      <c r="W1" s="14"/>
      <c r="X1" s="14"/>
      <c r="Y1" s="14"/>
      <c r="Z1" s="14"/>
      <c r="AA1" s="14"/>
    </row>
    <row r="2" spans="1:68" ht="22.8" x14ac:dyDescent="0.4">
      <c r="A2" s="50" t="s">
        <v>362</v>
      </c>
      <c r="B2" s="54"/>
      <c r="C2" s="54"/>
      <c r="D2" s="54"/>
      <c r="E2" s="54"/>
      <c r="F2" s="54"/>
      <c r="G2" s="54"/>
      <c r="H2" s="54"/>
      <c r="I2" s="54"/>
      <c r="J2" s="54"/>
      <c r="K2" s="54"/>
      <c r="L2" s="54"/>
      <c r="M2" s="54"/>
      <c r="N2" s="54"/>
      <c r="O2" s="54"/>
      <c r="P2" s="14"/>
      <c r="Q2" s="14"/>
      <c r="R2" s="14"/>
      <c r="S2" s="14"/>
      <c r="T2" s="14"/>
      <c r="U2" s="14"/>
      <c r="V2" s="14"/>
      <c r="W2" s="14"/>
      <c r="X2" s="14"/>
      <c r="Y2" s="14"/>
      <c r="Z2" s="14"/>
      <c r="AA2" s="14"/>
    </row>
    <row r="3" spans="1:68" x14ac:dyDescent="0.3">
      <c r="A3" s="14"/>
      <c r="B3" s="14"/>
      <c r="C3" s="14"/>
      <c r="D3" s="14"/>
      <c r="E3" s="14"/>
      <c r="F3" s="15"/>
      <c r="G3" s="15"/>
      <c r="H3" s="15"/>
      <c r="I3" s="15"/>
      <c r="J3" s="15"/>
      <c r="K3" s="15"/>
      <c r="L3" s="15"/>
      <c r="M3" s="15"/>
      <c r="N3" s="15"/>
      <c r="O3" s="15"/>
      <c r="P3" s="15"/>
      <c r="Q3" s="15"/>
      <c r="R3" s="15"/>
      <c r="S3" s="15"/>
      <c r="T3" s="15"/>
      <c r="U3" s="15"/>
      <c r="V3" s="15"/>
      <c r="W3" s="15"/>
      <c r="X3" s="15"/>
      <c r="Y3" s="15"/>
      <c r="Z3" s="15"/>
      <c r="AA3" s="15"/>
    </row>
    <row r="4" spans="1:68" x14ac:dyDescent="0.3">
      <c r="B4" s="242" t="s">
        <v>17</v>
      </c>
      <c r="C4" s="242" t="str">
        <f>+'[1]Provider Info and Cert'!B6</f>
        <v>All California County</v>
      </c>
      <c r="D4" s="93"/>
      <c r="E4" s="93"/>
      <c r="F4" s="243"/>
      <c r="G4" s="136"/>
      <c r="H4" s="20"/>
      <c r="I4" s="20"/>
      <c r="J4" s="20"/>
      <c r="K4" s="20"/>
      <c r="L4" s="20"/>
      <c r="M4" s="20"/>
      <c r="N4" s="20"/>
      <c r="O4" s="20"/>
    </row>
    <row r="5" spans="1:68" x14ac:dyDescent="0.3">
      <c r="B5" s="242" t="s">
        <v>18</v>
      </c>
      <c r="C5" s="242" t="str">
        <f>+'[1]Provider Info and Cert'!B7</f>
        <v>Biggest City in California</v>
      </c>
      <c r="D5" s="96"/>
      <c r="E5" s="96"/>
      <c r="F5" s="175"/>
      <c r="G5" s="137"/>
      <c r="H5" s="39"/>
      <c r="I5" s="39"/>
      <c r="J5" s="39"/>
      <c r="K5" s="39"/>
      <c r="L5" s="39"/>
      <c r="M5" s="39"/>
      <c r="N5" s="39"/>
      <c r="O5" s="39"/>
      <c r="P5" s="1"/>
      <c r="Q5" s="1"/>
      <c r="R5" s="1"/>
      <c r="S5" s="1"/>
      <c r="T5" s="1"/>
      <c r="U5" s="1"/>
      <c r="V5" s="1"/>
      <c r="W5" s="1"/>
      <c r="X5" s="1"/>
      <c r="Y5" s="1"/>
      <c r="Z5" s="1"/>
      <c r="AA5" s="1"/>
    </row>
    <row r="6" spans="1:68" x14ac:dyDescent="0.3">
      <c r="B6" s="244" t="s">
        <v>141</v>
      </c>
      <c r="C6" s="57">
        <f>+'[1]Provider Info and Cert'!B14</f>
        <v>3499</v>
      </c>
      <c r="D6" s="1"/>
      <c r="E6" s="19"/>
      <c r="F6" s="19"/>
      <c r="G6" s="19"/>
      <c r="H6" s="19"/>
      <c r="I6" s="19"/>
      <c r="J6" s="19"/>
      <c r="K6" s="19"/>
      <c r="L6" s="19"/>
      <c r="M6" s="19"/>
      <c r="N6" s="19"/>
      <c r="O6" s="19"/>
      <c r="P6" s="19"/>
      <c r="Q6" s="19"/>
      <c r="R6" s="19"/>
      <c r="S6" s="19"/>
      <c r="T6" s="19"/>
      <c r="U6" s="19"/>
      <c r="V6" s="19"/>
      <c r="W6" s="19"/>
      <c r="X6" s="19"/>
      <c r="Y6" s="19"/>
      <c r="Z6" s="19"/>
      <c r="AA6" s="19"/>
    </row>
    <row r="7" spans="1:68" x14ac:dyDescent="0.3">
      <c r="A7" s="1"/>
      <c r="B7" s="244" t="s">
        <v>142</v>
      </c>
      <c r="C7" s="245">
        <f>+'[1]Provider Info and Cert'!B15</f>
        <v>343499</v>
      </c>
      <c r="D7" s="1"/>
      <c r="E7" s="19"/>
      <c r="F7" s="19"/>
      <c r="G7" s="19"/>
      <c r="H7" s="19"/>
      <c r="I7" s="19"/>
      <c r="J7" s="19"/>
      <c r="K7" s="19"/>
      <c r="L7" s="19"/>
      <c r="M7" s="19"/>
      <c r="N7" s="19"/>
      <c r="O7" s="19"/>
      <c r="P7" s="19"/>
      <c r="Q7" s="19"/>
      <c r="R7" s="19"/>
      <c r="S7" s="19"/>
      <c r="T7" s="19"/>
      <c r="U7" s="19"/>
      <c r="V7" s="19"/>
      <c r="W7" s="19"/>
      <c r="X7" s="19"/>
      <c r="Y7" s="19"/>
      <c r="Z7" s="19"/>
      <c r="AA7" s="19"/>
    </row>
    <row r="8" spans="1:68" x14ac:dyDescent="0.3">
      <c r="A8" s="1"/>
      <c r="B8" s="246" t="s">
        <v>129</v>
      </c>
      <c r="C8" s="247">
        <f>+'[1]Provider Info and Cert'!B16</f>
        <v>1234512345</v>
      </c>
      <c r="D8" s="1"/>
      <c r="E8" s="21"/>
      <c r="F8" s="19"/>
      <c r="G8" s="19"/>
      <c r="H8" s="19"/>
      <c r="I8" s="19"/>
      <c r="J8" s="19"/>
      <c r="K8" s="19"/>
      <c r="L8" s="19"/>
      <c r="M8" s="19"/>
      <c r="N8" s="19"/>
      <c r="O8" s="19"/>
      <c r="P8" s="19"/>
      <c r="Q8" s="19"/>
      <c r="R8" s="19"/>
      <c r="S8" s="19"/>
      <c r="T8" s="19"/>
      <c r="U8" s="19"/>
      <c r="V8" s="19"/>
      <c r="W8" s="19"/>
      <c r="X8" s="19"/>
      <c r="Y8" s="19"/>
      <c r="Z8" s="19"/>
      <c r="AA8" s="19"/>
    </row>
    <row r="9" spans="1:68" ht="15" thickBot="1" x14ac:dyDescent="0.35">
      <c r="A9" s="20"/>
      <c r="B9" s="20"/>
    </row>
    <row r="10" spans="1:68" ht="30" customHeight="1" thickBot="1" x14ac:dyDescent="0.35">
      <c r="C10" s="475" t="s">
        <v>365</v>
      </c>
      <c r="D10" s="476"/>
      <c r="E10" s="476"/>
      <c r="F10" s="477"/>
      <c r="G10" s="475" t="s">
        <v>366</v>
      </c>
      <c r="H10" s="476"/>
      <c r="I10" s="476"/>
      <c r="J10" s="477"/>
      <c r="K10" s="475" t="s">
        <v>367</v>
      </c>
      <c r="L10" s="476"/>
      <c r="M10" s="476"/>
      <c r="N10" s="477"/>
      <c r="O10" s="475" t="s">
        <v>368</v>
      </c>
      <c r="P10" s="476"/>
      <c r="Q10" s="476"/>
      <c r="R10" s="477"/>
      <c r="S10" s="475" t="s">
        <v>428</v>
      </c>
      <c r="T10" s="476"/>
      <c r="U10" s="476"/>
      <c r="V10" s="477"/>
      <c r="W10" s="475" t="s">
        <v>424</v>
      </c>
      <c r="X10" s="476"/>
      <c r="Y10" s="476"/>
      <c r="Z10" s="477"/>
      <c r="AA10" s="475" t="s">
        <v>369</v>
      </c>
      <c r="AB10" s="476"/>
      <c r="AC10" s="476"/>
      <c r="AD10" s="477"/>
      <c r="AE10" s="475" t="s">
        <v>400</v>
      </c>
      <c r="AF10" s="476"/>
      <c r="AG10" s="476"/>
      <c r="AH10" s="477"/>
      <c r="AI10" s="475" t="s">
        <v>370</v>
      </c>
      <c r="AJ10" s="476"/>
      <c r="AK10" s="476"/>
      <c r="AL10" s="477"/>
      <c r="AM10" s="475" t="s">
        <v>371</v>
      </c>
      <c r="AN10" s="476"/>
      <c r="AO10" s="476"/>
      <c r="AP10" s="477"/>
      <c r="AQ10" s="475" t="s">
        <v>372</v>
      </c>
      <c r="AR10" s="476"/>
      <c r="AS10" s="476"/>
      <c r="AT10" s="477"/>
      <c r="AU10" s="475" t="s">
        <v>373</v>
      </c>
      <c r="AV10" s="476"/>
      <c r="AW10" s="476"/>
      <c r="AX10" s="477"/>
      <c r="AY10" s="475" t="s">
        <v>430</v>
      </c>
      <c r="AZ10" s="476"/>
      <c r="BA10" s="476"/>
      <c r="BB10" s="477"/>
      <c r="BC10" s="475" t="s">
        <v>431</v>
      </c>
      <c r="BD10" s="476"/>
      <c r="BE10" s="476"/>
      <c r="BF10" s="477"/>
      <c r="BG10" s="475" t="s">
        <v>374</v>
      </c>
      <c r="BH10" s="476"/>
      <c r="BI10" s="476"/>
      <c r="BJ10" s="477"/>
      <c r="BK10" s="475" t="s">
        <v>401</v>
      </c>
      <c r="BL10" s="476"/>
      <c r="BM10" s="476"/>
      <c r="BN10" s="477"/>
    </row>
    <row r="11" spans="1:68" ht="15" thickBot="1" x14ac:dyDescent="0.35">
      <c r="C11" s="24" t="s">
        <v>19</v>
      </c>
      <c r="D11" s="13" t="s">
        <v>20</v>
      </c>
      <c r="E11" s="13" t="s">
        <v>21</v>
      </c>
      <c r="F11" s="25" t="s">
        <v>22</v>
      </c>
      <c r="G11" s="24" t="s">
        <v>19</v>
      </c>
      <c r="H11" s="13" t="s">
        <v>20</v>
      </c>
      <c r="I11" s="13" t="s">
        <v>21</v>
      </c>
      <c r="J11" s="25" t="s">
        <v>22</v>
      </c>
      <c r="K11" s="24" t="s">
        <v>19</v>
      </c>
      <c r="L11" s="13" t="s">
        <v>20</v>
      </c>
      <c r="M11" s="13" t="s">
        <v>21</v>
      </c>
      <c r="N11" s="25" t="s">
        <v>22</v>
      </c>
      <c r="O11" s="24" t="s">
        <v>19</v>
      </c>
      <c r="P11" s="13" t="s">
        <v>20</v>
      </c>
      <c r="Q11" s="13" t="s">
        <v>21</v>
      </c>
      <c r="R11" s="25" t="s">
        <v>22</v>
      </c>
      <c r="S11" s="24" t="s">
        <v>19</v>
      </c>
      <c r="T11" s="13" t="s">
        <v>20</v>
      </c>
      <c r="U11" s="13" t="s">
        <v>21</v>
      </c>
      <c r="V11" s="25" t="s">
        <v>22</v>
      </c>
      <c r="W11" s="24" t="s">
        <v>19</v>
      </c>
      <c r="X11" s="13" t="s">
        <v>20</v>
      </c>
      <c r="Y11" s="13" t="s">
        <v>21</v>
      </c>
      <c r="Z11" s="25" t="s">
        <v>22</v>
      </c>
      <c r="AA11" s="24" t="s">
        <v>19</v>
      </c>
      <c r="AB11" s="13" t="s">
        <v>20</v>
      </c>
      <c r="AC11" s="13" t="s">
        <v>21</v>
      </c>
      <c r="AD11" s="25" t="s">
        <v>22</v>
      </c>
      <c r="AE11" s="24" t="s">
        <v>19</v>
      </c>
      <c r="AF11" s="13" t="s">
        <v>20</v>
      </c>
      <c r="AG11" s="13" t="s">
        <v>21</v>
      </c>
      <c r="AH11" s="25" t="s">
        <v>22</v>
      </c>
      <c r="AI11" s="24" t="s">
        <v>19</v>
      </c>
      <c r="AJ11" s="13" t="s">
        <v>20</v>
      </c>
      <c r="AK11" s="13" t="s">
        <v>21</v>
      </c>
      <c r="AL11" s="25" t="s">
        <v>22</v>
      </c>
      <c r="AM11" s="24" t="s">
        <v>19</v>
      </c>
      <c r="AN11" s="13" t="s">
        <v>20</v>
      </c>
      <c r="AO11" s="13" t="s">
        <v>21</v>
      </c>
      <c r="AP11" s="25" t="s">
        <v>22</v>
      </c>
      <c r="AQ11" s="24" t="s">
        <v>19</v>
      </c>
      <c r="AR11" s="13" t="s">
        <v>20</v>
      </c>
      <c r="AS11" s="13" t="s">
        <v>21</v>
      </c>
      <c r="AT11" s="25" t="s">
        <v>22</v>
      </c>
      <c r="AU11" s="24" t="s">
        <v>19</v>
      </c>
      <c r="AV11" s="13" t="s">
        <v>20</v>
      </c>
      <c r="AW11" s="13" t="s">
        <v>21</v>
      </c>
      <c r="AX11" s="25" t="s">
        <v>22</v>
      </c>
      <c r="AY11" s="24" t="s">
        <v>19</v>
      </c>
      <c r="AZ11" s="13" t="s">
        <v>20</v>
      </c>
      <c r="BA11" s="13" t="s">
        <v>21</v>
      </c>
      <c r="BB11" s="25" t="s">
        <v>22</v>
      </c>
      <c r="BC11" s="24" t="s">
        <v>19</v>
      </c>
      <c r="BD11" s="13" t="s">
        <v>20</v>
      </c>
      <c r="BE11" s="13" t="s">
        <v>21</v>
      </c>
      <c r="BF11" s="25" t="s">
        <v>22</v>
      </c>
      <c r="BG11" s="24" t="s">
        <v>19</v>
      </c>
      <c r="BH11" s="13" t="s">
        <v>20</v>
      </c>
      <c r="BI11" s="13" t="s">
        <v>21</v>
      </c>
      <c r="BJ11" s="25" t="s">
        <v>22</v>
      </c>
      <c r="BK11" s="24" t="s">
        <v>19</v>
      </c>
      <c r="BL11" s="13" t="s">
        <v>20</v>
      </c>
      <c r="BM11" s="13" t="s">
        <v>21</v>
      </c>
      <c r="BN11" s="25" t="s">
        <v>22</v>
      </c>
    </row>
    <row r="12" spans="1:68" ht="15" thickTop="1" x14ac:dyDescent="0.3">
      <c r="A12" s="17"/>
      <c r="B12" s="2"/>
      <c r="C12" s="26" t="s">
        <v>15</v>
      </c>
      <c r="D12" s="23" t="s">
        <v>83</v>
      </c>
      <c r="E12" s="23" t="s">
        <v>82</v>
      </c>
      <c r="F12" s="27" t="s">
        <v>16</v>
      </c>
      <c r="G12" s="26" t="s">
        <v>15</v>
      </c>
      <c r="H12" s="23" t="s">
        <v>83</v>
      </c>
      <c r="I12" s="23" t="s">
        <v>82</v>
      </c>
      <c r="J12" s="27" t="s">
        <v>16</v>
      </c>
      <c r="K12" s="26" t="s">
        <v>15</v>
      </c>
      <c r="L12" s="23" t="s">
        <v>83</v>
      </c>
      <c r="M12" s="23" t="s">
        <v>82</v>
      </c>
      <c r="N12" s="27" t="s">
        <v>16</v>
      </c>
      <c r="O12" s="26" t="s">
        <v>15</v>
      </c>
      <c r="P12" s="23" t="s">
        <v>83</v>
      </c>
      <c r="Q12" s="23" t="s">
        <v>82</v>
      </c>
      <c r="R12" s="27" t="s">
        <v>16</v>
      </c>
      <c r="S12" s="26" t="s">
        <v>15</v>
      </c>
      <c r="T12" s="23" t="s">
        <v>83</v>
      </c>
      <c r="U12" s="23" t="s">
        <v>82</v>
      </c>
      <c r="V12" s="27" t="s">
        <v>16</v>
      </c>
      <c r="W12" s="26" t="s">
        <v>15</v>
      </c>
      <c r="X12" s="23" t="s">
        <v>83</v>
      </c>
      <c r="Y12" s="23" t="s">
        <v>82</v>
      </c>
      <c r="Z12" s="27" t="s">
        <v>16</v>
      </c>
      <c r="AA12" s="26" t="s">
        <v>15</v>
      </c>
      <c r="AB12" s="23" t="s">
        <v>83</v>
      </c>
      <c r="AC12" s="23" t="s">
        <v>82</v>
      </c>
      <c r="AD12" s="27" t="s">
        <v>16</v>
      </c>
      <c r="AE12" s="26" t="s">
        <v>15</v>
      </c>
      <c r="AF12" s="23" t="s">
        <v>83</v>
      </c>
      <c r="AG12" s="23" t="s">
        <v>82</v>
      </c>
      <c r="AH12" s="27" t="s">
        <v>16</v>
      </c>
      <c r="AI12" s="26" t="s">
        <v>15</v>
      </c>
      <c r="AJ12" s="23" t="s">
        <v>83</v>
      </c>
      <c r="AK12" s="23" t="s">
        <v>82</v>
      </c>
      <c r="AL12" s="27" t="s">
        <v>16</v>
      </c>
      <c r="AM12" s="26" t="s">
        <v>15</v>
      </c>
      <c r="AN12" s="23" t="s">
        <v>83</v>
      </c>
      <c r="AO12" s="23" t="s">
        <v>82</v>
      </c>
      <c r="AP12" s="27" t="s">
        <v>16</v>
      </c>
      <c r="AQ12" s="26" t="s">
        <v>15</v>
      </c>
      <c r="AR12" s="23" t="s">
        <v>83</v>
      </c>
      <c r="AS12" s="23" t="s">
        <v>82</v>
      </c>
      <c r="AT12" s="27" t="s">
        <v>16</v>
      </c>
      <c r="AU12" s="26" t="s">
        <v>15</v>
      </c>
      <c r="AV12" s="23" t="s">
        <v>83</v>
      </c>
      <c r="AW12" s="23" t="s">
        <v>82</v>
      </c>
      <c r="AX12" s="27" t="s">
        <v>16</v>
      </c>
      <c r="AY12" s="26" t="s">
        <v>15</v>
      </c>
      <c r="AZ12" s="23" t="s">
        <v>83</v>
      </c>
      <c r="BA12" s="23" t="s">
        <v>82</v>
      </c>
      <c r="BB12" s="27" t="s">
        <v>16</v>
      </c>
      <c r="BC12" s="26" t="s">
        <v>15</v>
      </c>
      <c r="BD12" s="23" t="s">
        <v>83</v>
      </c>
      <c r="BE12" s="23" t="s">
        <v>82</v>
      </c>
      <c r="BF12" s="27" t="s">
        <v>16</v>
      </c>
      <c r="BG12" s="26" t="s">
        <v>15</v>
      </c>
      <c r="BH12" s="23" t="s">
        <v>83</v>
      </c>
      <c r="BI12" s="23" t="s">
        <v>82</v>
      </c>
      <c r="BJ12" s="27" t="s">
        <v>16</v>
      </c>
      <c r="BK12" s="26" t="s">
        <v>15</v>
      </c>
      <c r="BL12" s="23" t="s">
        <v>83</v>
      </c>
      <c r="BM12" s="23" t="s">
        <v>82</v>
      </c>
      <c r="BN12" s="27" t="s">
        <v>16</v>
      </c>
    </row>
    <row r="13" spans="1:68" ht="15" thickBot="1" x14ac:dyDescent="0.35">
      <c r="A13" s="248">
        <v>1</v>
      </c>
      <c r="B13" s="125" t="s">
        <v>320</v>
      </c>
      <c r="C13" s="249"/>
      <c r="D13" s="250"/>
      <c r="E13" s="250"/>
      <c r="F13" s="109"/>
      <c r="G13" s="249"/>
      <c r="H13" s="250"/>
      <c r="I13" s="250"/>
      <c r="J13" s="109"/>
      <c r="K13" s="249"/>
      <c r="L13" s="250"/>
      <c r="M13" s="250"/>
      <c r="N13" s="109"/>
      <c r="O13" s="249"/>
      <c r="P13" s="250"/>
      <c r="Q13" s="250"/>
      <c r="R13" s="109"/>
      <c r="S13" s="249"/>
      <c r="T13" s="250"/>
      <c r="U13" s="250"/>
      <c r="V13" s="109"/>
      <c r="W13" s="249"/>
      <c r="X13" s="250"/>
      <c r="Y13" s="250"/>
      <c r="Z13" s="109"/>
      <c r="AA13" s="249"/>
      <c r="AB13" s="250"/>
      <c r="AC13" s="250"/>
      <c r="AD13" s="109"/>
      <c r="AE13" s="249"/>
      <c r="AF13" s="250"/>
      <c r="AG13" s="250"/>
      <c r="AH13" s="109"/>
      <c r="AI13" s="249"/>
      <c r="AJ13" s="250"/>
      <c r="AK13" s="250"/>
      <c r="AL13" s="109"/>
      <c r="AM13" s="249"/>
      <c r="AN13" s="250"/>
      <c r="AO13" s="250"/>
      <c r="AP13" s="109"/>
      <c r="AQ13" s="249"/>
      <c r="AR13" s="250"/>
      <c r="AS13" s="250"/>
      <c r="AT13" s="109"/>
      <c r="AU13" s="249"/>
      <c r="AV13" s="250"/>
      <c r="AW13" s="250"/>
      <c r="AX13" s="109"/>
      <c r="AY13" s="249"/>
      <c r="AZ13" s="250"/>
      <c r="BA13" s="250"/>
      <c r="BB13" s="109"/>
      <c r="BC13" s="249"/>
      <c r="BD13" s="250"/>
      <c r="BE13" s="250"/>
      <c r="BF13" s="109"/>
      <c r="BG13" s="249"/>
      <c r="BH13" s="250"/>
      <c r="BI13" s="250"/>
      <c r="BJ13" s="109"/>
      <c r="BK13" s="249"/>
      <c r="BL13" s="250"/>
      <c r="BM13" s="250"/>
      <c r="BN13" s="109"/>
    </row>
    <row r="14" spans="1:68" x14ac:dyDescent="0.3">
      <c r="A14" s="172"/>
      <c r="B14" s="43" t="s">
        <v>37</v>
      </c>
      <c r="C14" s="249"/>
      <c r="D14" s="250"/>
      <c r="E14" s="250"/>
      <c r="F14" s="109"/>
      <c r="G14" s="249"/>
      <c r="H14" s="250"/>
      <c r="I14" s="250"/>
      <c r="J14" s="109"/>
      <c r="K14" s="249"/>
      <c r="L14" s="250"/>
      <c r="M14" s="250"/>
      <c r="N14" s="109"/>
      <c r="O14" s="249"/>
      <c r="P14" s="250"/>
      <c r="Q14" s="250"/>
      <c r="R14" s="109"/>
      <c r="S14" s="249"/>
      <c r="T14" s="250"/>
      <c r="U14" s="250"/>
      <c r="V14" s="109"/>
      <c r="W14" s="249"/>
      <c r="X14" s="250"/>
      <c r="Y14" s="250"/>
      <c r="Z14" s="109"/>
      <c r="AA14" s="249"/>
      <c r="AB14" s="250"/>
      <c r="AC14" s="250"/>
      <c r="AD14" s="109"/>
      <c r="AE14" s="249"/>
      <c r="AF14" s="250"/>
      <c r="AG14" s="250"/>
      <c r="AH14" s="109"/>
      <c r="AI14" s="249"/>
      <c r="AJ14" s="250"/>
      <c r="AK14" s="250"/>
      <c r="AL14" s="109"/>
      <c r="AM14" s="249"/>
      <c r="AN14" s="250"/>
      <c r="AO14" s="250"/>
      <c r="AP14" s="109"/>
      <c r="AQ14" s="249"/>
      <c r="AR14" s="250"/>
      <c r="AS14" s="250"/>
      <c r="AT14" s="109"/>
      <c r="AU14" s="249"/>
      <c r="AV14" s="250"/>
      <c r="AW14" s="250"/>
      <c r="AX14" s="109"/>
      <c r="AY14" s="249"/>
      <c r="AZ14" s="250"/>
      <c r="BA14" s="250"/>
      <c r="BB14" s="109"/>
      <c r="BC14" s="249"/>
      <c r="BD14" s="250"/>
      <c r="BE14" s="250"/>
      <c r="BF14" s="109"/>
      <c r="BG14" s="249"/>
      <c r="BH14" s="250"/>
      <c r="BI14" s="250"/>
      <c r="BJ14" s="109"/>
      <c r="BK14" s="249"/>
      <c r="BL14" s="250"/>
      <c r="BM14" s="250"/>
      <c r="BN14" s="109"/>
      <c r="BO14" s="44" t="s">
        <v>149</v>
      </c>
      <c r="BP14" s="43" t="s">
        <v>37</v>
      </c>
    </row>
    <row r="15" spans="1:68" x14ac:dyDescent="0.3">
      <c r="A15" s="113" t="s">
        <v>2</v>
      </c>
      <c r="B15" s="170" t="s">
        <v>38</v>
      </c>
      <c r="C15" s="152"/>
      <c r="D15" s="250"/>
      <c r="E15" s="251"/>
      <c r="F15" s="110">
        <f t="shared" ref="F15:F57" si="0">SUM(C15:E15)</f>
        <v>0</v>
      </c>
      <c r="G15" s="152"/>
      <c r="H15" s="250"/>
      <c r="I15" s="251"/>
      <c r="J15" s="110">
        <f>SUM(G15:I15)</f>
        <v>0</v>
      </c>
      <c r="K15" s="152"/>
      <c r="L15" s="250"/>
      <c r="M15" s="251"/>
      <c r="N15" s="110">
        <f>SUM(K15:M15)</f>
        <v>0</v>
      </c>
      <c r="O15" s="152"/>
      <c r="P15" s="250"/>
      <c r="Q15" s="251"/>
      <c r="R15" s="110"/>
      <c r="S15" s="152"/>
      <c r="T15" s="250"/>
      <c r="U15" s="251"/>
      <c r="V15" s="110">
        <f>SUM(S15:U15)</f>
        <v>0</v>
      </c>
      <c r="W15" s="152"/>
      <c r="X15" s="250"/>
      <c r="Y15" s="251"/>
      <c r="Z15" s="110"/>
      <c r="AA15" s="152"/>
      <c r="AB15" s="250"/>
      <c r="AC15" s="251"/>
      <c r="AD15" s="110"/>
      <c r="AE15" s="152"/>
      <c r="AF15" s="250"/>
      <c r="AG15" s="251"/>
      <c r="AH15" s="110"/>
      <c r="AI15" s="152"/>
      <c r="AJ15" s="250"/>
      <c r="AK15" s="251"/>
      <c r="AL15" s="110">
        <f>SUM(AI15:AK15)</f>
        <v>0</v>
      </c>
      <c r="AM15" s="152"/>
      <c r="AN15" s="250"/>
      <c r="AO15" s="251"/>
      <c r="AP15" s="110">
        <f t="shared" ref="AP15:AP57" si="1">SUM(AM15:AO15)</f>
        <v>0</v>
      </c>
      <c r="AQ15" s="152"/>
      <c r="AR15" s="250"/>
      <c r="AS15" s="251"/>
      <c r="AT15" s="110">
        <f>SUM(AQ15:AS15)</f>
        <v>0</v>
      </c>
      <c r="AU15" s="152"/>
      <c r="AV15" s="250"/>
      <c r="AW15" s="251"/>
      <c r="AX15" s="110">
        <f>SUM(AU15:AW15)</f>
        <v>0</v>
      </c>
      <c r="AY15" s="152"/>
      <c r="AZ15" s="250"/>
      <c r="BA15" s="251"/>
      <c r="BB15" s="110">
        <f>SUM(AY15:BA15)</f>
        <v>0</v>
      </c>
      <c r="BC15" s="152"/>
      <c r="BD15" s="250"/>
      <c r="BE15" s="251"/>
      <c r="BF15" s="110">
        <f>SUM(BC15:BE15)</f>
        <v>0</v>
      </c>
      <c r="BG15" s="152"/>
      <c r="BH15" s="250"/>
      <c r="BI15" s="251"/>
      <c r="BJ15" s="110">
        <f>SUM(BG15:BI15)</f>
        <v>0</v>
      </c>
      <c r="BK15" s="152"/>
      <c r="BL15" s="250"/>
      <c r="BM15" s="251"/>
      <c r="BN15" s="110">
        <f>SUM(BK15:BM15)</f>
        <v>0</v>
      </c>
      <c r="BO15" s="148">
        <f>SUM(F15+J15+AL15+AP15)</f>
        <v>0</v>
      </c>
      <c r="BP15" s="170" t="s">
        <v>38</v>
      </c>
    </row>
    <row r="16" spans="1:68" x14ac:dyDescent="0.3">
      <c r="A16" s="113" t="s">
        <v>3</v>
      </c>
      <c r="B16" s="170" t="s">
        <v>39</v>
      </c>
      <c r="C16" s="152"/>
      <c r="D16" s="250"/>
      <c r="E16" s="251"/>
      <c r="F16" s="110">
        <f t="shared" si="0"/>
        <v>0</v>
      </c>
      <c r="G16" s="152"/>
      <c r="H16" s="250"/>
      <c r="I16" s="251"/>
      <c r="J16" s="110">
        <f>SUM(G16:I16)</f>
        <v>0</v>
      </c>
      <c r="K16" s="152"/>
      <c r="L16" s="250"/>
      <c r="M16" s="251"/>
      <c r="N16" s="110">
        <f>SUM(K16:M16)</f>
        <v>0</v>
      </c>
      <c r="O16" s="152"/>
      <c r="P16" s="250"/>
      <c r="Q16" s="251"/>
      <c r="R16" s="110"/>
      <c r="S16" s="152"/>
      <c r="T16" s="250"/>
      <c r="U16" s="251"/>
      <c r="V16" s="110">
        <f>SUM(S16:U16)</f>
        <v>0</v>
      </c>
      <c r="W16" s="152"/>
      <c r="X16" s="250"/>
      <c r="Y16" s="251"/>
      <c r="Z16" s="110"/>
      <c r="AA16" s="152"/>
      <c r="AB16" s="250"/>
      <c r="AC16" s="251"/>
      <c r="AD16" s="110"/>
      <c r="AE16" s="152"/>
      <c r="AF16" s="250"/>
      <c r="AG16" s="251"/>
      <c r="AH16" s="110"/>
      <c r="AI16" s="152"/>
      <c r="AJ16" s="250"/>
      <c r="AK16" s="251"/>
      <c r="AL16" s="110">
        <f>SUM(AI16:AK16)</f>
        <v>0</v>
      </c>
      <c r="AM16" s="152"/>
      <c r="AN16" s="250"/>
      <c r="AO16" s="251"/>
      <c r="AP16" s="110">
        <f t="shared" si="1"/>
        <v>0</v>
      </c>
      <c r="AQ16" s="152"/>
      <c r="AR16" s="250"/>
      <c r="AS16" s="251"/>
      <c r="AT16" s="110">
        <f>SUM(AQ16:AS16)</f>
        <v>0</v>
      </c>
      <c r="AU16" s="152"/>
      <c r="AV16" s="250"/>
      <c r="AW16" s="251"/>
      <c r="AX16" s="110">
        <f>SUM(AU16:AW16)</f>
        <v>0</v>
      </c>
      <c r="AY16" s="152"/>
      <c r="AZ16" s="250"/>
      <c r="BA16" s="251"/>
      <c r="BB16" s="110">
        <f>SUM(AY16:BA16)</f>
        <v>0</v>
      </c>
      <c r="BC16" s="152"/>
      <c r="BD16" s="250"/>
      <c r="BE16" s="251"/>
      <c r="BF16" s="110">
        <f>SUM(BC16:BE16)</f>
        <v>0</v>
      </c>
      <c r="BG16" s="152"/>
      <c r="BH16" s="250"/>
      <c r="BI16" s="251"/>
      <c r="BJ16" s="110">
        <f>SUM(BG16:BI16)</f>
        <v>0</v>
      </c>
      <c r="BK16" s="152"/>
      <c r="BL16" s="250"/>
      <c r="BM16" s="251"/>
      <c r="BN16" s="110">
        <f>SUM(BK16:BM16)</f>
        <v>0</v>
      </c>
      <c r="BO16" s="148">
        <f>SUM(F16+J16+AL16+AP16)</f>
        <v>0</v>
      </c>
      <c r="BP16" s="170" t="s">
        <v>39</v>
      </c>
    </row>
    <row r="17" spans="1:68" x14ac:dyDescent="0.3">
      <c r="A17" s="113"/>
      <c r="B17" s="173" t="s">
        <v>44</v>
      </c>
      <c r="C17" s="196"/>
      <c r="D17" s="250"/>
      <c r="E17" s="252"/>
      <c r="F17" s="109"/>
      <c r="G17" s="196"/>
      <c r="H17" s="250"/>
      <c r="I17" s="252"/>
      <c r="J17" s="109"/>
      <c r="K17" s="196"/>
      <c r="L17" s="250"/>
      <c r="M17" s="252"/>
      <c r="N17" s="109"/>
      <c r="O17" s="196"/>
      <c r="P17" s="250"/>
      <c r="Q17" s="252"/>
      <c r="R17" s="109"/>
      <c r="S17" s="196"/>
      <c r="T17" s="250"/>
      <c r="U17" s="252"/>
      <c r="V17" s="109"/>
      <c r="W17" s="196"/>
      <c r="X17" s="250"/>
      <c r="Y17" s="252"/>
      <c r="Z17" s="109"/>
      <c r="AA17" s="196"/>
      <c r="AB17" s="250"/>
      <c r="AC17" s="252"/>
      <c r="AD17" s="109"/>
      <c r="AE17" s="196"/>
      <c r="AF17" s="250"/>
      <c r="AG17" s="252"/>
      <c r="AH17" s="109"/>
      <c r="AI17" s="196"/>
      <c r="AJ17" s="250"/>
      <c r="AK17" s="252"/>
      <c r="AL17" s="109"/>
      <c r="AM17" s="196"/>
      <c r="AN17" s="250"/>
      <c r="AO17" s="252"/>
      <c r="AP17" s="109"/>
      <c r="AQ17" s="196"/>
      <c r="AR17" s="250"/>
      <c r="AS17" s="252"/>
      <c r="AT17" s="109"/>
      <c r="AU17" s="196"/>
      <c r="AV17" s="250"/>
      <c r="AW17" s="252"/>
      <c r="AX17" s="109"/>
      <c r="AY17" s="196"/>
      <c r="AZ17" s="250"/>
      <c r="BA17" s="252"/>
      <c r="BB17" s="109"/>
      <c r="BC17" s="196"/>
      <c r="BD17" s="250"/>
      <c r="BE17" s="252"/>
      <c r="BF17" s="109"/>
      <c r="BG17" s="196"/>
      <c r="BH17" s="250"/>
      <c r="BI17" s="252"/>
      <c r="BJ17" s="109"/>
      <c r="BK17" s="196"/>
      <c r="BL17" s="250"/>
      <c r="BM17" s="252"/>
      <c r="BN17" s="109"/>
      <c r="BO17" s="149"/>
      <c r="BP17" s="173" t="s">
        <v>44</v>
      </c>
    </row>
    <row r="18" spans="1:68" x14ac:dyDescent="0.3">
      <c r="A18" s="113" t="s">
        <v>4</v>
      </c>
      <c r="B18" s="170" t="s">
        <v>45</v>
      </c>
      <c r="C18" s="152"/>
      <c r="D18" s="250"/>
      <c r="E18" s="251"/>
      <c r="F18" s="110">
        <f t="shared" si="0"/>
        <v>0</v>
      </c>
      <c r="G18" s="152"/>
      <c r="H18" s="250"/>
      <c r="I18" s="251"/>
      <c r="J18" s="110">
        <f t="shared" ref="J18:J28" si="2">SUM(G18:I18)</f>
        <v>0</v>
      </c>
      <c r="K18" s="152"/>
      <c r="L18" s="250"/>
      <c r="M18" s="251"/>
      <c r="N18" s="110">
        <f t="shared" ref="N18:N28" si="3">SUM(K18:M18)</f>
        <v>0</v>
      </c>
      <c r="O18" s="152"/>
      <c r="P18" s="250"/>
      <c r="Q18" s="251"/>
      <c r="R18" s="110"/>
      <c r="S18" s="152"/>
      <c r="T18" s="250"/>
      <c r="U18" s="251"/>
      <c r="V18" s="110">
        <f t="shared" ref="V18:V28" si="4">SUM(S18:U18)</f>
        <v>0</v>
      </c>
      <c r="W18" s="152"/>
      <c r="X18" s="250"/>
      <c r="Y18" s="251"/>
      <c r="Z18" s="110"/>
      <c r="AA18" s="152"/>
      <c r="AB18" s="250"/>
      <c r="AC18" s="251"/>
      <c r="AD18" s="110"/>
      <c r="AE18" s="152"/>
      <c r="AF18" s="250"/>
      <c r="AG18" s="251"/>
      <c r="AH18" s="110"/>
      <c r="AI18" s="152"/>
      <c r="AJ18" s="250"/>
      <c r="AK18" s="251"/>
      <c r="AL18" s="110">
        <f t="shared" ref="AL18:AL28" si="5">SUM(AI18:AK18)</f>
        <v>0</v>
      </c>
      <c r="AM18" s="152"/>
      <c r="AN18" s="250"/>
      <c r="AO18" s="251"/>
      <c r="AP18" s="110">
        <f t="shared" si="1"/>
        <v>0</v>
      </c>
      <c r="AQ18" s="152"/>
      <c r="AR18" s="250"/>
      <c r="AS18" s="251"/>
      <c r="AT18" s="110">
        <f t="shared" ref="AT18:AT28" si="6">SUM(AQ18:AS18)</f>
        <v>0</v>
      </c>
      <c r="AU18" s="152"/>
      <c r="AV18" s="250"/>
      <c r="AW18" s="251"/>
      <c r="AX18" s="110">
        <f t="shared" ref="AX18:AX28" si="7">SUM(AU18:AW18)</f>
        <v>0</v>
      </c>
      <c r="AY18" s="152"/>
      <c r="AZ18" s="250"/>
      <c r="BA18" s="251"/>
      <c r="BB18" s="110">
        <f t="shared" ref="BB18:BB28" si="8">SUM(AY18:BA18)</f>
        <v>0</v>
      </c>
      <c r="BC18" s="152"/>
      <c r="BD18" s="250"/>
      <c r="BE18" s="251"/>
      <c r="BF18" s="110">
        <f t="shared" ref="BF18:BF28" si="9">SUM(BC18:BE18)</f>
        <v>0</v>
      </c>
      <c r="BG18" s="152"/>
      <c r="BH18" s="250"/>
      <c r="BI18" s="251"/>
      <c r="BJ18" s="110">
        <f t="shared" ref="BJ18:BJ28" si="10">SUM(BG18:BI18)</f>
        <v>0</v>
      </c>
      <c r="BK18" s="152"/>
      <c r="BL18" s="250"/>
      <c r="BM18" s="251"/>
      <c r="BN18" s="110">
        <f t="shared" ref="BN18:BN28" si="11">SUM(BK18:BM18)</f>
        <v>0</v>
      </c>
      <c r="BO18" s="148">
        <f t="shared" ref="BO18:BO28" si="12">SUM(F18+J18+AL18+AP18)</f>
        <v>0</v>
      </c>
      <c r="BP18" s="170" t="s">
        <v>45</v>
      </c>
    </row>
    <row r="19" spans="1:68" x14ac:dyDescent="0.3">
      <c r="A19" s="113" t="s">
        <v>5</v>
      </c>
      <c r="B19" s="170" t="s">
        <v>46</v>
      </c>
      <c r="C19" s="152"/>
      <c r="D19" s="250"/>
      <c r="E19" s="251"/>
      <c r="F19" s="110">
        <f t="shared" si="0"/>
        <v>0</v>
      </c>
      <c r="G19" s="152"/>
      <c r="H19" s="250"/>
      <c r="I19" s="251"/>
      <c r="J19" s="110">
        <f t="shared" si="2"/>
        <v>0</v>
      </c>
      <c r="K19" s="152"/>
      <c r="L19" s="250"/>
      <c r="M19" s="251"/>
      <c r="N19" s="110">
        <f t="shared" si="3"/>
        <v>0</v>
      </c>
      <c r="O19" s="152"/>
      <c r="P19" s="250"/>
      <c r="Q19" s="251"/>
      <c r="R19" s="110"/>
      <c r="S19" s="152"/>
      <c r="T19" s="250"/>
      <c r="U19" s="251"/>
      <c r="V19" s="110">
        <f t="shared" si="4"/>
        <v>0</v>
      </c>
      <c r="W19" s="152"/>
      <c r="X19" s="250"/>
      <c r="Y19" s="251"/>
      <c r="Z19" s="110"/>
      <c r="AA19" s="152"/>
      <c r="AB19" s="250"/>
      <c r="AC19" s="251"/>
      <c r="AD19" s="110"/>
      <c r="AE19" s="152"/>
      <c r="AF19" s="250"/>
      <c r="AG19" s="251"/>
      <c r="AH19" s="110"/>
      <c r="AI19" s="152"/>
      <c r="AJ19" s="250"/>
      <c r="AK19" s="251"/>
      <c r="AL19" s="110">
        <f t="shared" si="5"/>
        <v>0</v>
      </c>
      <c r="AM19" s="152"/>
      <c r="AN19" s="250"/>
      <c r="AO19" s="251"/>
      <c r="AP19" s="110">
        <f t="shared" si="1"/>
        <v>0</v>
      </c>
      <c r="AQ19" s="152"/>
      <c r="AR19" s="250"/>
      <c r="AS19" s="251"/>
      <c r="AT19" s="110">
        <f t="shared" si="6"/>
        <v>0</v>
      </c>
      <c r="AU19" s="152"/>
      <c r="AV19" s="250"/>
      <c r="AW19" s="251"/>
      <c r="AX19" s="110">
        <f t="shared" si="7"/>
        <v>0</v>
      </c>
      <c r="AY19" s="152"/>
      <c r="AZ19" s="250"/>
      <c r="BA19" s="251"/>
      <c r="BB19" s="110">
        <f t="shared" si="8"/>
        <v>0</v>
      </c>
      <c r="BC19" s="152"/>
      <c r="BD19" s="250"/>
      <c r="BE19" s="251"/>
      <c r="BF19" s="110">
        <f t="shared" si="9"/>
        <v>0</v>
      </c>
      <c r="BG19" s="152"/>
      <c r="BH19" s="250"/>
      <c r="BI19" s="251"/>
      <c r="BJ19" s="110">
        <f t="shared" si="10"/>
        <v>0</v>
      </c>
      <c r="BK19" s="152"/>
      <c r="BL19" s="250"/>
      <c r="BM19" s="251"/>
      <c r="BN19" s="110">
        <f t="shared" si="11"/>
        <v>0</v>
      </c>
      <c r="BO19" s="148">
        <f t="shared" si="12"/>
        <v>0</v>
      </c>
      <c r="BP19" s="170" t="s">
        <v>46</v>
      </c>
    </row>
    <row r="20" spans="1:68" x14ac:dyDescent="0.3">
      <c r="A20" s="113" t="s">
        <v>6</v>
      </c>
      <c r="B20" s="170" t="s">
        <v>47</v>
      </c>
      <c r="C20" s="152"/>
      <c r="D20" s="250"/>
      <c r="E20" s="251"/>
      <c r="F20" s="110">
        <f t="shared" si="0"/>
        <v>0</v>
      </c>
      <c r="G20" s="152"/>
      <c r="H20" s="250"/>
      <c r="I20" s="251"/>
      <c r="J20" s="110">
        <f t="shared" si="2"/>
        <v>0</v>
      </c>
      <c r="K20" s="152"/>
      <c r="L20" s="250"/>
      <c r="M20" s="251"/>
      <c r="N20" s="110">
        <f t="shared" si="3"/>
        <v>0</v>
      </c>
      <c r="O20" s="152"/>
      <c r="P20" s="250"/>
      <c r="Q20" s="251"/>
      <c r="R20" s="110"/>
      <c r="S20" s="152"/>
      <c r="T20" s="250"/>
      <c r="U20" s="251"/>
      <c r="V20" s="110">
        <f t="shared" si="4"/>
        <v>0</v>
      </c>
      <c r="W20" s="152"/>
      <c r="X20" s="250"/>
      <c r="Y20" s="251"/>
      <c r="Z20" s="110"/>
      <c r="AA20" s="152"/>
      <c r="AB20" s="250"/>
      <c r="AC20" s="251"/>
      <c r="AD20" s="110"/>
      <c r="AE20" s="152"/>
      <c r="AF20" s="250"/>
      <c r="AG20" s="251"/>
      <c r="AH20" s="110"/>
      <c r="AI20" s="152"/>
      <c r="AJ20" s="250"/>
      <c r="AK20" s="251"/>
      <c r="AL20" s="110">
        <f t="shared" si="5"/>
        <v>0</v>
      </c>
      <c r="AM20" s="152"/>
      <c r="AN20" s="250"/>
      <c r="AO20" s="251"/>
      <c r="AP20" s="110">
        <f t="shared" si="1"/>
        <v>0</v>
      </c>
      <c r="AQ20" s="152"/>
      <c r="AR20" s="250"/>
      <c r="AS20" s="251"/>
      <c r="AT20" s="110">
        <f t="shared" si="6"/>
        <v>0</v>
      </c>
      <c r="AU20" s="152"/>
      <c r="AV20" s="250"/>
      <c r="AW20" s="251"/>
      <c r="AX20" s="110">
        <f t="shared" si="7"/>
        <v>0</v>
      </c>
      <c r="AY20" s="152"/>
      <c r="AZ20" s="250"/>
      <c r="BA20" s="251"/>
      <c r="BB20" s="110">
        <f t="shared" si="8"/>
        <v>0</v>
      </c>
      <c r="BC20" s="152"/>
      <c r="BD20" s="250"/>
      <c r="BE20" s="251"/>
      <c r="BF20" s="110">
        <f t="shared" si="9"/>
        <v>0</v>
      </c>
      <c r="BG20" s="152"/>
      <c r="BH20" s="250"/>
      <c r="BI20" s="251"/>
      <c r="BJ20" s="110">
        <f t="shared" si="10"/>
        <v>0</v>
      </c>
      <c r="BK20" s="152"/>
      <c r="BL20" s="250"/>
      <c r="BM20" s="251"/>
      <c r="BN20" s="110">
        <f t="shared" si="11"/>
        <v>0</v>
      </c>
      <c r="BO20" s="148">
        <f t="shared" si="12"/>
        <v>0</v>
      </c>
      <c r="BP20" s="170" t="s">
        <v>47</v>
      </c>
    </row>
    <row r="21" spans="1:68" x14ac:dyDescent="0.3">
      <c r="A21" s="113" t="s">
        <v>7</v>
      </c>
      <c r="B21" s="170" t="s">
        <v>48</v>
      </c>
      <c r="C21" s="152"/>
      <c r="D21" s="250"/>
      <c r="E21" s="251"/>
      <c r="F21" s="110">
        <f t="shared" si="0"/>
        <v>0</v>
      </c>
      <c r="G21" s="152"/>
      <c r="H21" s="250"/>
      <c r="I21" s="251"/>
      <c r="J21" s="110">
        <f t="shared" si="2"/>
        <v>0</v>
      </c>
      <c r="K21" s="152"/>
      <c r="L21" s="250"/>
      <c r="M21" s="251"/>
      <c r="N21" s="110">
        <f t="shared" si="3"/>
        <v>0</v>
      </c>
      <c r="O21" s="152"/>
      <c r="P21" s="250"/>
      <c r="Q21" s="251"/>
      <c r="R21" s="110"/>
      <c r="S21" s="152"/>
      <c r="T21" s="250"/>
      <c r="U21" s="251"/>
      <c r="V21" s="110">
        <f t="shared" si="4"/>
        <v>0</v>
      </c>
      <c r="W21" s="152"/>
      <c r="X21" s="250"/>
      <c r="Y21" s="251"/>
      <c r="Z21" s="110"/>
      <c r="AA21" s="152"/>
      <c r="AB21" s="250"/>
      <c r="AC21" s="251"/>
      <c r="AD21" s="110"/>
      <c r="AE21" s="152"/>
      <c r="AF21" s="250"/>
      <c r="AG21" s="251"/>
      <c r="AH21" s="110"/>
      <c r="AI21" s="152"/>
      <c r="AJ21" s="250"/>
      <c r="AK21" s="251"/>
      <c r="AL21" s="110">
        <f t="shared" si="5"/>
        <v>0</v>
      </c>
      <c r="AM21" s="152"/>
      <c r="AN21" s="250"/>
      <c r="AO21" s="251"/>
      <c r="AP21" s="110">
        <f t="shared" si="1"/>
        <v>0</v>
      </c>
      <c r="AQ21" s="152"/>
      <c r="AR21" s="250"/>
      <c r="AS21" s="251"/>
      <c r="AT21" s="110">
        <f t="shared" si="6"/>
        <v>0</v>
      </c>
      <c r="AU21" s="152"/>
      <c r="AV21" s="250"/>
      <c r="AW21" s="251"/>
      <c r="AX21" s="110">
        <f t="shared" si="7"/>
        <v>0</v>
      </c>
      <c r="AY21" s="152"/>
      <c r="AZ21" s="250"/>
      <c r="BA21" s="251"/>
      <c r="BB21" s="110">
        <f t="shared" si="8"/>
        <v>0</v>
      </c>
      <c r="BC21" s="152"/>
      <c r="BD21" s="250"/>
      <c r="BE21" s="251"/>
      <c r="BF21" s="110">
        <f t="shared" si="9"/>
        <v>0</v>
      </c>
      <c r="BG21" s="152"/>
      <c r="BH21" s="250"/>
      <c r="BI21" s="251"/>
      <c r="BJ21" s="110">
        <f t="shared" si="10"/>
        <v>0</v>
      </c>
      <c r="BK21" s="152"/>
      <c r="BL21" s="250"/>
      <c r="BM21" s="251"/>
      <c r="BN21" s="110">
        <f t="shared" si="11"/>
        <v>0</v>
      </c>
      <c r="BO21" s="148">
        <f t="shared" si="12"/>
        <v>0</v>
      </c>
      <c r="BP21" s="170" t="s">
        <v>48</v>
      </c>
    </row>
    <row r="22" spans="1:68" x14ac:dyDescent="0.3">
      <c r="A22" s="113" t="s">
        <v>23</v>
      </c>
      <c r="B22" s="22" t="s">
        <v>49</v>
      </c>
      <c r="C22" s="152"/>
      <c r="D22" s="250"/>
      <c r="E22" s="251"/>
      <c r="F22" s="110">
        <f t="shared" si="0"/>
        <v>0</v>
      </c>
      <c r="G22" s="152"/>
      <c r="H22" s="250"/>
      <c r="I22" s="251"/>
      <c r="J22" s="110">
        <f t="shared" si="2"/>
        <v>0</v>
      </c>
      <c r="K22" s="152"/>
      <c r="L22" s="250"/>
      <c r="M22" s="251"/>
      <c r="N22" s="110">
        <f t="shared" si="3"/>
        <v>0</v>
      </c>
      <c r="O22" s="152"/>
      <c r="P22" s="250"/>
      <c r="Q22" s="251"/>
      <c r="R22" s="110"/>
      <c r="S22" s="152"/>
      <c r="T22" s="250"/>
      <c r="U22" s="251"/>
      <c r="V22" s="110">
        <f t="shared" si="4"/>
        <v>0</v>
      </c>
      <c r="W22" s="152"/>
      <c r="X22" s="250"/>
      <c r="Y22" s="251"/>
      <c r="Z22" s="110"/>
      <c r="AA22" s="152"/>
      <c r="AB22" s="250"/>
      <c r="AC22" s="251"/>
      <c r="AD22" s="110"/>
      <c r="AE22" s="152"/>
      <c r="AF22" s="250"/>
      <c r="AG22" s="251"/>
      <c r="AH22" s="110"/>
      <c r="AI22" s="152"/>
      <c r="AJ22" s="250"/>
      <c r="AK22" s="251"/>
      <c r="AL22" s="110">
        <f t="shared" si="5"/>
        <v>0</v>
      </c>
      <c r="AM22" s="152"/>
      <c r="AN22" s="250"/>
      <c r="AO22" s="251"/>
      <c r="AP22" s="110">
        <f t="shared" si="1"/>
        <v>0</v>
      </c>
      <c r="AQ22" s="152"/>
      <c r="AR22" s="250"/>
      <c r="AS22" s="251"/>
      <c r="AT22" s="110">
        <f t="shared" si="6"/>
        <v>0</v>
      </c>
      <c r="AU22" s="152"/>
      <c r="AV22" s="250"/>
      <c r="AW22" s="251"/>
      <c r="AX22" s="110">
        <f t="shared" si="7"/>
        <v>0</v>
      </c>
      <c r="AY22" s="152"/>
      <c r="AZ22" s="250"/>
      <c r="BA22" s="251"/>
      <c r="BB22" s="110">
        <f t="shared" si="8"/>
        <v>0</v>
      </c>
      <c r="BC22" s="152"/>
      <c r="BD22" s="250"/>
      <c r="BE22" s="251"/>
      <c r="BF22" s="110">
        <f t="shared" si="9"/>
        <v>0</v>
      </c>
      <c r="BG22" s="152"/>
      <c r="BH22" s="250"/>
      <c r="BI22" s="251"/>
      <c r="BJ22" s="110">
        <f t="shared" si="10"/>
        <v>0</v>
      </c>
      <c r="BK22" s="152"/>
      <c r="BL22" s="250"/>
      <c r="BM22" s="251"/>
      <c r="BN22" s="110">
        <f t="shared" si="11"/>
        <v>0</v>
      </c>
      <c r="BO22" s="148">
        <f t="shared" si="12"/>
        <v>0</v>
      </c>
      <c r="BP22" s="22" t="s">
        <v>49</v>
      </c>
    </row>
    <row r="23" spans="1:68" x14ac:dyDescent="0.3">
      <c r="A23" s="113" t="s">
        <v>24</v>
      </c>
      <c r="B23" s="170" t="s">
        <v>40</v>
      </c>
      <c r="C23" s="152"/>
      <c r="D23" s="250"/>
      <c r="E23" s="251"/>
      <c r="F23" s="110">
        <f>SUM(C23:E23)</f>
        <v>0</v>
      </c>
      <c r="G23" s="152"/>
      <c r="H23" s="250"/>
      <c r="I23" s="251"/>
      <c r="J23" s="110">
        <f>SUM(G23:I23)</f>
        <v>0</v>
      </c>
      <c r="K23" s="152"/>
      <c r="L23" s="250"/>
      <c r="M23" s="251"/>
      <c r="N23" s="110">
        <f t="shared" si="3"/>
        <v>0</v>
      </c>
      <c r="O23" s="152"/>
      <c r="P23" s="250"/>
      <c r="Q23" s="251"/>
      <c r="R23" s="110"/>
      <c r="S23" s="152"/>
      <c r="T23" s="250"/>
      <c r="U23" s="251"/>
      <c r="V23" s="110">
        <f t="shared" si="4"/>
        <v>0</v>
      </c>
      <c r="W23" s="152"/>
      <c r="X23" s="250"/>
      <c r="Y23" s="251"/>
      <c r="Z23" s="110"/>
      <c r="AA23" s="152"/>
      <c r="AB23" s="250"/>
      <c r="AC23" s="251"/>
      <c r="AD23" s="110"/>
      <c r="AE23" s="152"/>
      <c r="AF23" s="250"/>
      <c r="AG23" s="251"/>
      <c r="AH23" s="110"/>
      <c r="AI23" s="152"/>
      <c r="AJ23" s="250"/>
      <c r="AK23" s="251"/>
      <c r="AL23" s="110">
        <f>SUM(AI23:AK23)</f>
        <v>0</v>
      </c>
      <c r="AM23" s="152"/>
      <c r="AN23" s="250"/>
      <c r="AO23" s="251"/>
      <c r="AP23" s="110">
        <f>SUM(AM23:AO23)</f>
        <v>0</v>
      </c>
      <c r="AQ23" s="152"/>
      <c r="AR23" s="250"/>
      <c r="AS23" s="251"/>
      <c r="AT23" s="110">
        <f t="shared" si="6"/>
        <v>0</v>
      </c>
      <c r="AU23" s="152"/>
      <c r="AV23" s="250"/>
      <c r="AW23" s="251"/>
      <c r="AX23" s="110">
        <f t="shared" si="7"/>
        <v>0</v>
      </c>
      <c r="AY23" s="152"/>
      <c r="AZ23" s="250"/>
      <c r="BA23" s="251"/>
      <c r="BB23" s="110">
        <f t="shared" si="8"/>
        <v>0</v>
      </c>
      <c r="BC23" s="152"/>
      <c r="BD23" s="250"/>
      <c r="BE23" s="251"/>
      <c r="BF23" s="110">
        <f t="shared" si="9"/>
        <v>0</v>
      </c>
      <c r="BG23" s="152"/>
      <c r="BH23" s="250"/>
      <c r="BI23" s="251"/>
      <c r="BJ23" s="110">
        <f t="shared" si="10"/>
        <v>0</v>
      </c>
      <c r="BK23" s="152"/>
      <c r="BL23" s="250"/>
      <c r="BM23" s="251"/>
      <c r="BN23" s="110">
        <f t="shared" si="11"/>
        <v>0</v>
      </c>
      <c r="BO23" s="148">
        <f t="shared" si="12"/>
        <v>0</v>
      </c>
      <c r="BP23" s="170" t="s">
        <v>40</v>
      </c>
    </row>
    <row r="24" spans="1:68" x14ac:dyDescent="0.3">
      <c r="A24" s="113" t="s">
        <v>25</v>
      </c>
      <c r="B24" s="170" t="s">
        <v>41</v>
      </c>
      <c r="C24" s="152"/>
      <c r="D24" s="250"/>
      <c r="E24" s="251"/>
      <c r="F24" s="110">
        <f>SUM(C24:E24)</f>
        <v>0</v>
      </c>
      <c r="G24" s="152"/>
      <c r="H24" s="250"/>
      <c r="I24" s="251"/>
      <c r="J24" s="110">
        <f>SUM(G24:I24)</f>
        <v>0</v>
      </c>
      <c r="K24" s="152"/>
      <c r="L24" s="250"/>
      <c r="M24" s="251"/>
      <c r="N24" s="110">
        <f t="shared" si="3"/>
        <v>0</v>
      </c>
      <c r="O24" s="152"/>
      <c r="P24" s="250"/>
      <c r="Q24" s="251"/>
      <c r="R24" s="110"/>
      <c r="S24" s="152"/>
      <c r="T24" s="250"/>
      <c r="U24" s="251"/>
      <c r="V24" s="110">
        <f t="shared" si="4"/>
        <v>0</v>
      </c>
      <c r="W24" s="152"/>
      <c r="X24" s="250"/>
      <c r="Y24" s="251"/>
      <c r="Z24" s="110"/>
      <c r="AA24" s="152"/>
      <c r="AB24" s="250"/>
      <c r="AC24" s="251"/>
      <c r="AD24" s="110"/>
      <c r="AE24" s="152"/>
      <c r="AF24" s="250"/>
      <c r="AG24" s="251"/>
      <c r="AH24" s="110"/>
      <c r="AI24" s="152"/>
      <c r="AJ24" s="250"/>
      <c r="AK24" s="251"/>
      <c r="AL24" s="110">
        <f>SUM(AI24:AK24)</f>
        <v>0</v>
      </c>
      <c r="AM24" s="152"/>
      <c r="AN24" s="250"/>
      <c r="AO24" s="251"/>
      <c r="AP24" s="110">
        <f>SUM(AM24:AO24)</f>
        <v>0</v>
      </c>
      <c r="AQ24" s="152"/>
      <c r="AR24" s="250"/>
      <c r="AS24" s="251"/>
      <c r="AT24" s="110">
        <f t="shared" si="6"/>
        <v>0</v>
      </c>
      <c r="AU24" s="152"/>
      <c r="AV24" s="250"/>
      <c r="AW24" s="251"/>
      <c r="AX24" s="110">
        <f t="shared" si="7"/>
        <v>0</v>
      </c>
      <c r="AY24" s="152"/>
      <c r="AZ24" s="250"/>
      <c r="BA24" s="251"/>
      <c r="BB24" s="110">
        <f t="shared" si="8"/>
        <v>0</v>
      </c>
      <c r="BC24" s="152"/>
      <c r="BD24" s="250"/>
      <c r="BE24" s="251"/>
      <c r="BF24" s="110">
        <f t="shared" si="9"/>
        <v>0</v>
      </c>
      <c r="BG24" s="152"/>
      <c r="BH24" s="250"/>
      <c r="BI24" s="251"/>
      <c r="BJ24" s="110">
        <f t="shared" si="10"/>
        <v>0</v>
      </c>
      <c r="BK24" s="152"/>
      <c r="BL24" s="250"/>
      <c r="BM24" s="251"/>
      <c r="BN24" s="110">
        <f t="shared" si="11"/>
        <v>0</v>
      </c>
      <c r="BO24" s="148">
        <f t="shared" si="12"/>
        <v>0</v>
      </c>
      <c r="BP24" s="170" t="s">
        <v>41</v>
      </c>
    </row>
    <row r="25" spans="1:68" x14ac:dyDescent="0.3">
      <c r="A25" s="113" t="s">
        <v>26</v>
      </c>
      <c r="B25" s="170" t="s">
        <v>42</v>
      </c>
      <c r="C25" s="152"/>
      <c r="D25" s="250"/>
      <c r="E25" s="251"/>
      <c r="F25" s="110">
        <f>SUM(C25:E25)</f>
        <v>0</v>
      </c>
      <c r="G25" s="152"/>
      <c r="H25" s="250"/>
      <c r="I25" s="251"/>
      <c r="J25" s="110">
        <f>SUM(G25:I25)</f>
        <v>0</v>
      </c>
      <c r="K25" s="152"/>
      <c r="L25" s="250"/>
      <c r="M25" s="251"/>
      <c r="N25" s="110">
        <f t="shared" si="3"/>
        <v>0</v>
      </c>
      <c r="O25" s="152"/>
      <c r="P25" s="250"/>
      <c r="Q25" s="251"/>
      <c r="R25" s="110"/>
      <c r="S25" s="152"/>
      <c r="T25" s="250"/>
      <c r="U25" s="251"/>
      <c r="V25" s="110">
        <f t="shared" si="4"/>
        <v>0</v>
      </c>
      <c r="W25" s="152"/>
      <c r="X25" s="250"/>
      <c r="Y25" s="251"/>
      <c r="Z25" s="110"/>
      <c r="AA25" s="152"/>
      <c r="AB25" s="250"/>
      <c r="AC25" s="251"/>
      <c r="AD25" s="110"/>
      <c r="AE25" s="152"/>
      <c r="AF25" s="250"/>
      <c r="AG25" s="251"/>
      <c r="AH25" s="110"/>
      <c r="AI25" s="152"/>
      <c r="AJ25" s="250"/>
      <c r="AK25" s="251"/>
      <c r="AL25" s="110">
        <f>SUM(AI25:AK25)</f>
        <v>0</v>
      </c>
      <c r="AM25" s="152"/>
      <c r="AN25" s="250"/>
      <c r="AO25" s="251"/>
      <c r="AP25" s="110">
        <f>SUM(AM25:AO25)</f>
        <v>0</v>
      </c>
      <c r="AQ25" s="152"/>
      <c r="AR25" s="250"/>
      <c r="AS25" s="251"/>
      <c r="AT25" s="110">
        <f t="shared" si="6"/>
        <v>0</v>
      </c>
      <c r="AU25" s="152"/>
      <c r="AV25" s="250"/>
      <c r="AW25" s="251"/>
      <c r="AX25" s="110">
        <f t="shared" si="7"/>
        <v>0</v>
      </c>
      <c r="AY25" s="152"/>
      <c r="AZ25" s="250"/>
      <c r="BA25" s="251"/>
      <c r="BB25" s="110">
        <f t="shared" si="8"/>
        <v>0</v>
      </c>
      <c r="BC25" s="152"/>
      <c r="BD25" s="250"/>
      <c r="BE25" s="251"/>
      <c r="BF25" s="110">
        <f t="shared" si="9"/>
        <v>0</v>
      </c>
      <c r="BG25" s="152"/>
      <c r="BH25" s="250"/>
      <c r="BI25" s="251"/>
      <c r="BJ25" s="110">
        <f t="shared" si="10"/>
        <v>0</v>
      </c>
      <c r="BK25" s="152"/>
      <c r="BL25" s="250"/>
      <c r="BM25" s="251"/>
      <c r="BN25" s="110">
        <f t="shared" si="11"/>
        <v>0</v>
      </c>
      <c r="BO25" s="148">
        <f t="shared" si="12"/>
        <v>0</v>
      </c>
      <c r="BP25" s="170" t="s">
        <v>42</v>
      </c>
    </row>
    <row r="26" spans="1:68" x14ac:dyDescent="0.3">
      <c r="A26" s="113" t="s">
        <v>27</v>
      </c>
      <c r="B26" s="170" t="s">
        <v>50</v>
      </c>
      <c r="C26" s="152"/>
      <c r="D26" s="250"/>
      <c r="E26" s="251"/>
      <c r="F26" s="110">
        <f t="shared" si="0"/>
        <v>0</v>
      </c>
      <c r="G26" s="152"/>
      <c r="H26" s="250"/>
      <c r="I26" s="251"/>
      <c r="J26" s="110">
        <f t="shared" si="2"/>
        <v>0</v>
      </c>
      <c r="K26" s="152"/>
      <c r="L26" s="250"/>
      <c r="M26" s="251"/>
      <c r="N26" s="110">
        <f t="shared" si="3"/>
        <v>0</v>
      </c>
      <c r="O26" s="152"/>
      <c r="P26" s="250"/>
      <c r="Q26" s="251"/>
      <c r="R26" s="110"/>
      <c r="S26" s="152"/>
      <c r="T26" s="250"/>
      <c r="U26" s="251"/>
      <c r="V26" s="110">
        <f t="shared" si="4"/>
        <v>0</v>
      </c>
      <c r="W26" s="152"/>
      <c r="X26" s="250"/>
      <c r="Y26" s="251"/>
      <c r="Z26" s="110"/>
      <c r="AA26" s="152"/>
      <c r="AB26" s="250"/>
      <c r="AC26" s="251"/>
      <c r="AD26" s="110"/>
      <c r="AE26" s="152"/>
      <c r="AF26" s="250"/>
      <c r="AG26" s="251"/>
      <c r="AH26" s="110"/>
      <c r="AI26" s="152"/>
      <c r="AJ26" s="250"/>
      <c r="AK26" s="251"/>
      <c r="AL26" s="110">
        <f t="shared" si="5"/>
        <v>0</v>
      </c>
      <c r="AM26" s="152"/>
      <c r="AN26" s="250"/>
      <c r="AO26" s="251"/>
      <c r="AP26" s="110">
        <f t="shared" si="1"/>
        <v>0</v>
      </c>
      <c r="AQ26" s="152"/>
      <c r="AR26" s="250"/>
      <c r="AS26" s="251"/>
      <c r="AT26" s="110">
        <f t="shared" si="6"/>
        <v>0</v>
      </c>
      <c r="AU26" s="152"/>
      <c r="AV26" s="250"/>
      <c r="AW26" s="251"/>
      <c r="AX26" s="110">
        <f t="shared" si="7"/>
        <v>0</v>
      </c>
      <c r="AY26" s="152"/>
      <c r="AZ26" s="250"/>
      <c r="BA26" s="251"/>
      <c r="BB26" s="110">
        <f t="shared" si="8"/>
        <v>0</v>
      </c>
      <c r="BC26" s="152"/>
      <c r="BD26" s="250"/>
      <c r="BE26" s="251"/>
      <c r="BF26" s="110">
        <f t="shared" si="9"/>
        <v>0</v>
      </c>
      <c r="BG26" s="152"/>
      <c r="BH26" s="250"/>
      <c r="BI26" s="251"/>
      <c r="BJ26" s="110">
        <f t="shared" si="10"/>
        <v>0</v>
      </c>
      <c r="BK26" s="152"/>
      <c r="BL26" s="250"/>
      <c r="BM26" s="251"/>
      <c r="BN26" s="110">
        <f t="shared" si="11"/>
        <v>0</v>
      </c>
      <c r="BO26" s="148">
        <f t="shared" si="12"/>
        <v>0</v>
      </c>
      <c r="BP26" s="170" t="s">
        <v>50</v>
      </c>
    </row>
    <row r="27" spans="1:68" x14ac:dyDescent="0.3">
      <c r="A27" s="113" t="s">
        <v>28</v>
      </c>
      <c r="B27" s="170" t="s">
        <v>51</v>
      </c>
      <c r="C27" s="152"/>
      <c r="D27" s="250"/>
      <c r="E27" s="251"/>
      <c r="F27" s="110">
        <f t="shared" si="0"/>
        <v>0</v>
      </c>
      <c r="G27" s="152"/>
      <c r="H27" s="250"/>
      <c r="I27" s="251"/>
      <c r="J27" s="110">
        <f t="shared" si="2"/>
        <v>0</v>
      </c>
      <c r="K27" s="152"/>
      <c r="L27" s="250"/>
      <c r="M27" s="251"/>
      <c r="N27" s="110">
        <f t="shared" si="3"/>
        <v>0</v>
      </c>
      <c r="O27" s="152"/>
      <c r="P27" s="250"/>
      <c r="Q27" s="251"/>
      <c r="R27" s="110"/>
      <c r="S27" s="152"/>
      <c r="T27" s="250"/>
      <c r="U27" s="251"/>
      <c r="V27" s="110">
        <f t="shared" si="4"/>
        <v>0</v>
      </c>
      <c r="W27" s="152"/>
      <c r="X27" s="250"/>
      <c r="Y27" s="251"/>
      <c r="Z27" s="110"/>
      <c r="AA27" s="152"/>
      <c r="AB27" s="250"/>
      <c r="AC27" s="251"/>
      <c r="AD27" s="110"/>
      <c r="AE27" s="152"/>
      <c r="AF27" s="250"/>
      <c r="AG27" s="251"/>
      <c r="AH27" s="110"/>
      <c r="AI27" s="152"/>
      <c r="AJ27" s="250"/>
      <c r="AK27" s="251"/>
      <c r="AL27" s="110">
        <f t="shared" si="5"/>
        <v>0</v>
      </c>
      <c r="AM27" s="152"/>
      <c r="AN27" s="250"/>
      <c r="AO27" s="251"/>
      <c r="AP27" s="110">
        <f t="shared" si="1"/>
        <v>0</v>
      </c>
      <c r="AQ27" s="152"/>
      <c r="AR27" s="250"/>
      <c r="AS27" s="251"/>
      <c r="AT27" s="110">
        <f t="shared" si="6"/>
        <v>0</v>
      </c>
      <c r="AU27" s="152"/>
      <c r="AV27" s="250"/>
      <c r="AW27" s="251"/>
      <c r="AX27" s="110">
        <f t="shared" si="7"/>
        <v>0</v>
      </c>
      <c r="AY27" s="152"/>
      <c r="AZ27" s="250"/>
      <c r="BA27" s="251"/>
      <c r="BB27" s="110">
        <f t="shared" si="8"/>
        <v>0</v>
      </c>
      <c r="BC27" s="152"/>
      <c r="BD27" s="250"/>
      <c r="BE27" s="251"/>
      <c r="BF27" s="110">
        <f t="shared" si="9"/>
        <v>0</v>
      </c>
      <c r="BG27" s="152"/>
      <c r="BH27" s="250"/>
      <c r="BI27" s="251"/>
      <c r="BJ27" s="110">
        <f t="shared" si="10"/>
        <v>0</v>
      </c>
      <c r="BK27" s="152"/>
      <c r="BL27" s="250"/>
      <c r="BM27" s="251"/>
      <c r="BN27" s="110">
        <f t="shared" si="11"/>
        <v>0</v>
      </c>
      <c r="BO27" s="148">
        <f t="shared" si="12"/>
        <v>0</v>
      </c>
      <c r="BP27" s="170" t="s">
        <v>51</v>
      </c>
    </row>
    <row r="28" spans="1:68" x14ac:dyDescent="0.3">
      <c r="A28" s="113" t="s">
        <v>29</v>
      </c>
      <c r="B28" s="170" t="s">
        <v>319</v>
      </c>
      <c r="C28" s="152"/>
      <c r="D28" s="250"/>
      <c r="E28" s="251"/>
      <c r="F28" s="110">
        <f t="shared" si="0"/>
        <v>0</v>
      </c>
      <c r="G28" s="152"/>
      <c r="H28" s="250"/>
      <c r="I28" s="251"/>
      <c r="J28" s="110">
        <f t="shared" si="2"/>
        <v>0</v>
      </c>
      <c r="K28" s="152"/>
      <c r="L28" s="250"/>
      <c r="M28" s="251"/>
      <c r="N28" s="110">
        <f t="shared" si="3"/>
        <v>0</v>
      </c>
      <c r="O28" s="152"/>
      <c r="P28" s="250"/>
      <c r="Q28" s="251"/>
      <c r="R28" s="110"/>
      <c r="S28" s="152"/>
      <c r="T28" s="250"/>
      <c r="U28" s="251"/>
      <c r="V28" s="110">
        <f t="shared" si="4"/>
        <v>0</v>
      </c>
      <c r="W28" s="152"/>
      <c r="X28" s="250"/>
      <c r="Y28" s="251"/>
      <c r="Z28" s="110"/>
      <c r="AA28" s="152"/>
      <c r="AB28" s="250"/>
      <c r="AC28" s="251"/>
      <c r="AD28" s="110"/>
      <c r="AE28" s="152"/>
      <c r="AF28" s="250"/>
      <c r="AG28" s="251"/>
      <c r="AH28" s="110"/>
      <c r="AI28" s="152"/>
      <c r="AJ28" s="250"/>
      <c r="AK28" s="251"/>
      <c r="AL28" s="110">
        <f t="shared" si="5"/>
        <v>0</v>
      </c>
      <c r="AM28" s="152"/>
      <c r="AN28" s="250"/>
      <c r="AO28" s="251"/>
      <c r="AP28" s="110">
        <f t="shared" si="1"/>
        <v>0</v>
      </c>
      <c r="AQ28" s="152"/>
      <c r="AR28" s="250"/>
      <c r="AS28" s="251"/>
      <c r="AT28" s="110">
        <f t="shared" si="6"/>
        <v>0</v>
      </c>
      <c r="AU28" s="152"/>
      <c r="AV28" s="250"/>
      <c r="AW28" s="251"/>
      <c r="AX28" s="110">
        <f t="shared" si="7"/>
        <v>0</v>
      </c>
      <c r="AY28" s="152"/>
      <c r="AZ28" s="250"/>
      <c r="BA28" s="251"/>
      <c r="BB28" s="110">
        <f t="shared" si="8"/>
        <v>0</v>
      </c>
      <c r="BC28" s="152"/>
      <c r="BD28" s="250"/>
      <c r="BE28" s="251"/>
      <c r="BF28" s="110">
        <f t="shared" si="9"/>
        <v>0</v>
      </c>
      <c r="BG28" s="152"/>
      <c r="BH28" s="250"/>
      <c r="BI28" s="251"/>
      <c r="BJ28" s="110">
        <f t="shared" si="10"/>
        <v>0</v>
      </c>
      <c r="BK28" s="152"/>
      <c r="BL28" s="250"/>
      <c r="BM28" s="251"/>
      <c r="BN28" s="110">
        <f t="shared" si="11"/>
        <v>0</v>
      </c>
      <c r="BO28" s="148">
        <f t="shared" si="12"/>
        <v>0</v>
      </c>
      <c r="BP28" s="170" t="s">
        <v>319</v>
      </c>
    </row>
    <row r="29" spans="1:68" x14ac:dyDescent="0.3">
      <c r="A29" s="113"/>
      <c r="B29" s="173" t="s">
        <v>52</v>
      </c>
      <c r="C29" s="196"/>
      <c r="D29" s="250"/>
      <c r="E29" s="252"/>
      <c r="F29" s="109"/>
      <c r="G29" s="196"/>
      <c r="H29" s="250"/>
      <c r="I29" s="252"/>
      <c r="J29" s="109"/>
      <c r="K29" s="196"/>
      <c r="L29" s="250"/>
      <c r="M29" s="252"/>
      <c r="N29" s="109"/>
      <c r="O29" s="196"/>
      <c r="P29" s="250"/>
      <c r="Q29" s="252"/>
      <c r="R29" s="109"/>
      <c r="S29" s="196"/>
      <c r="T29" s="250"/>
      <c r="U29" s="252"/>
      <c r="V29" s="109"/>
      <c r="W29" s="196"/>
      <c r="X29" s="250"/>
      <c r="Y29" s="252"/>
      <c r="Z29" s="109"/>
      <c r="AA29" s="196"/>
      <c r="AB29" s="250"/>
      <c r="AC29" s="252"/>
      <c r="AD29" s="109"/>
      <c r="AE29" s="196"/>
      <c r="AF29" s="250"/>
      <c r="AG29" s="252"/>
      <c r="AH29" s="109"/>
      <c r="AI29" s="196"/>
      <c r="AJ29" s="250"/>
      <c r="AK29" s="252"/>
      <c r="AL29" s="109"/>
      <c r="AM29" s="196"/>
      <c r="AN29" s="250"/>
      <c r="AO29" s="252"/>
      <c r="AP29" s="109"/>
      <c r="AQ29" s="196"/>
      <c r="AR29" s="250"/>
      <c r="AS29" s="252"/>
      <c r="AT29" s="109"/>
      <c r="AU29" s="196"/>
      <c r="AV29" s="250"/>
      <c r="AW29" s="252"/>
      <c r="AX29" s="109"/>
      <c r="AY29" s="196"/>
      <c r="AZ29" s="250"/>
      <c r="BA29" s="252"/>
      <c r="BB29" s="109"/>
      <c r="BC29" s="196"/>
      <c r="BD29" s="250"/>
      <c r="BE29" s="252"/>
      <c r="BF29" s="109"/>
      <c r="BG29" s="196"/>
      <c r="BH29" s="250"/>
      <c r="BI29" s="252"/>
      <c r="BJ29" s="109"/>
      <c r="BK29" s="196"/>
      <c r="BL29" s="250"/>
      <c r="BM29" s="252"/>
      <c r="BN29" s="109"/>
      <c r="BO29" s="149"/>
      <c r="BP29" s="173" t="s">
        <v>52</v>
      </c>
    </row>
    <row r="30" spans="1:68" x14ac:dyDescent="0.3">
      <c r="A30" s="113" t="s">
        <v>30</v>
      </c>
      <c r="B30" s="170" t="s">
        <v>53</v>
      </c>
      <c r="C30" s="152"/>
      <c r="D30" s="250"/>
      <c r="E30" s="251"/>
      <c r="F30" s="110">
        <f t="shared" si="0"/>
        <v>0</v>
      </c>
      <c r="G30" s="152"/>
      <c r="H30" s="250"/>
      <c r="I30" s="251"/>
      <c r="J30" s="110">
        <f t="shared" ref="J30:J43" si="13">SUM(G30:I30)</f>
        <v>0</v>
      </c>
      <c r="K30" s="152"/>
      <c r="L30" s="250"/>
      <c r="M30" s="251"/>
      <c r="N30" s="110">
        <f t="shared" ref="N30:N44" si="14">SUM(K30:M30)</f>
        <v>0</v>
      </c>
      <c r="O30" s="152"/>
      <c r="P30" s="250"/>
      <c r="Q30" s="251"/>
      <c r="R30" s="110"/>
      <c r="S30" s="152"/>
      <c r="T30" s="250"/>
      <c r="U30" s="251"/>
      <c r="V30" s="110">
        <f t="shared" ref="V30:V44" si="15">SUM(S30:U30)</f>
        <v>0</v>
      </c>
      <c r="W30" s="152"/>
      <c r="X30" s="250"/>
      <c r="Y30" s="251"/>
      <c r="Z30" s="110"/>
      <c r="AA30" s="152"/>
      <c r="AB30" s="250"/>
      <c r="AC30" s="251"/>
      <c r="AD30" s="110"/>
      <c r="AE30" s="152"/>
      <c r="AF30" s="250"/>
      <c r="AG30" s="251"/>
      <c r="AH30" s="110"/>
      <c r="AI30" s="152"/>
      <c r="AJ30" s="250"/>
      <c r="AK30" s="251"/>
      <c r="AL30" s="110">
        <f t="shared" ref="AL30:AL43" si="16">SUM(AI30:AK30)</f>
        <v>0</v>
      </c>
      <c r="AM30" s="152"/>
      <c r="AN30" s="250"/>
      <c r="AO30" s="251"/>
      <c r="AP30" s="110">
        <f t="shared" si="1"/>
        <v>0</v>
      </c>
      <c r="AQ30" s="152"/>
      <c r="AR30" s="250"/>
      <c r="AS30" s="251"/>
      <c r="AT30" s="110">
        <f t="shared" ref="AT30:AT43" si="17">SUM(AQ30:AS30)</f>
        <v>0</v>
      </c>
      <c r="AU30" s="152"/>
      <c r="AV30" s="250"/>
      <c r="AW30" s="251"/>
      <c r="AX30" s="110">
        <f t="shared" ref="AX30:AX43" si="18">SUM(AU30:AW30)</f>
        <v>0</v>
      </c>
      <c r="AY30" s="152"/>
      <c r="AZ30" s="250"/>
      <c r="BA30" s="251"/>
      <c r="BB30" s="110">
        <f t="shared" ref="BB30:BB43" si="19">SUM(AY30:BA30)</f>
        <v>0</v>
      </c>
      <c r="BC30" s="152"/>
      <c r="BD30" s="250"/>
      <c r="BE30" s="251"/>
      <c r="BF30" s="110">
        <f t="shared" ref="BF30:BF43" si="20">SUM(BC30:BE30)</f>
        <v>0</v>
      </c>
      <c r="BG30" s="152"/>
      <c r="BH30" s="250"/>
      <c r="BI30" s="251"/>
      <c r="BJ30" s="110">
        <f t="shared" ref="BJ30:BJ43" si="21">SUM(BG30:BI30)</f>
        <v>0</v>
      </c>
      <c r="BK30" s="152"/>
      <c r="BL30" s="250"/>
      <c r="BM30" s="251"/>
      <c r="BN30" s="110">
        <f t="shared" ref="BN30:BN43" si="22">SUM(BK30:BM30)</f>
        <v>0</v>
      </c>
      <c r="BO30" s="148">
        <f t="shared" ref="BO30:BO43" si="23">SUM(F30+J30+AL30+AP30)</f>
        <v>0</v>
      </c>
      <c r="BP30" s="170" t="s">
        <v>53</v>
      </c>
    </row>
    <row r="31" spans="1:68" x14ac:dyDescent="0.3">
      <c r="A31" s="113" t="s">
        <v>31</v>
      </c>
      <c r="B31" s="170" t="s">
        <v>54</v>
      </c>
      <c r="C31" s="152"/>
      <c r="D31" s="250"/>
      <c r="E31" s="251"/>
      <c r="F31" s="110">
        <f t="shared" si="0"/>
        <v>0</v>
      </c>
      <c r="G31" s="152"/>
      <c r="H31" s="250"/>
      <c r="I31" s="251"/>
      <c r="J31" s="110">
        <f t="shared" si="13"/>
        <v>0</v>
      </c>
      <c r="K31" s="152"/>
      <c r="L31" s="250"/>
      <c r="M31" s="251"/>
      <c r="N31" s="110">
        <f t="shared" si="14"/>
        <v>0</v>
      </c>
      <c r="O31" s="152"/>
      <c r="P31" s="250"/>
      <c r="Q31" s="251"/>
      <c r="R31" s="110"/>
      <c r="S31" s="152"/>
      <c r="T31" s="250"/>
      <c r="U31" s="251"/>
      <c r="V31" s="110">
        <f t="shared" si="15"/>
        <v>0</v>
      </c>
      <c r="W31" s="152"/>
      <c r="X31" s="250"/>
      <c r="Y31" s="251"/>
      <c r="Z31" s="110"/>
      <c r="AA31" s="152"/>
      <c r="AB31" s="250"/>
      <c r="AC31" s="251"/>
      <c r="AD31" s="110"/>
      <c r="AE31" s="152"/>
      <c r="AF31" s="250"/>
      <c r="AG31" s="251"/>
      <c r="AH31" s="110"/>
      <c r="AI31" s="152"/>
      <c r="AJ31" s="250"/>
      <c r="AK31" s="251"/>
      <c r="AL31" s="110">
        <f t="shared" si="16"/>
        <v>0</v>
      </c>
      <c r="AM31" s="152"/>
      <c r="AN31" s="250"/>
      <c r="AO31" s="251"/>
      <c r="AP31" s="110">
        <f t="shared" si="1"/>
        <v>0</v>
      </c>
      <c r="AQ31" s="152"/>
      <c r="AR31" s="250"/>
      <c r="AS31" s="251"/>
      <c r="AT31" s="110">
        <f t="shared" si="17"/>
        <v>0</v>
      </c>
      <c r="AU31" s="152"/>
      <c r="AV31" s="250"/>
      <c r="AW31" s="251"/>
      <c r="AX31" s="110">
        <f t="shared" si="18"/>
        <v>0</v>
      </c>
      <c r="AY31" s="152"/>
      <c r="AZ31" s="250"/>
      <c r="BA31" s="251"/>
      <c r="BB31" s="110">
        <f t="shared" si="19"/>
        <v>0</v>
      </c>
      <c r="BC31" s="152"/>
      <c r="BD31" s="250"/>
      <c r="BE31" s="251"/>
      <c r="BF31" s="110">
        <f t="shared" si="20"/>
        <v>0</v>
      </c>
      <c r="BG31" s="152"/>
      <c r="BH31" s="250"/>
      <c r="BI31" s="251"/>
      <c r="BJ31" s="110">
        <f t="shared" si="21"/>
        <v>0</v>
      </c>
      <c r="BK31" s="152"/>
      <c r="BL31" s="250"/>
      <c r="BM31" s="251"/>
      <c r="BN31" s="110">
        <f t="shared" si="22"/>
        <v>0</v>
      </c>
      <c r="BO31" s="148">
        <f t="shared" si="23"/>
        <v>0</v>
      </c>
      <c r="BP31" s="170" t="s">
        <v>54</v>
      </c>
    </row>
    <row r="32" spans="1:68" x14ac:dyDescent="0.3">
      <c r="A32" s="113" t="s">
        <v>32</v>
      </c>
      <c r="B32" s="170" t="s">
        <v>55</v>
      </c>
      <c r="C32" s="152"/>
      <c r="D32" s="250"/>
      <c r="E32" s="251"/>
      <c r="F32" s="110">
        <f t="shared" si="0"/>
        <v>0</v>
      </c>
      <c r="G32" s="152"/>
      <c r="H32" s="250"/>
      <c r="I32" s="251"/>
      <c r="J32" s="110">
        <f t="shared" si="13"/>
        <v>0</v>
      </c>
      <c r="K32" s="152"/>
      <c r="L32" s="250"/>
      <c r="M32" s="251"/>
      <c r="N32" s="110">
        <f t="shared" si="14"/>
        <v>0</v>
      </c>
      <c r="O32" s="152"/>
      <c r="P32" s="250"/>
      <c r="Q32" s="251"/>
      <c r="R32" s="110"/>
      <c r="S32" s="152"/>
      <c r="T32" s="250"/>
      <c r="U32" s="251"/>
      <c r="V32" s="110">
        <f t="shared" si="15"/>
        <v>0</v>
      </c>
      <c r="W32" s="152"/>
      <c r="X32" s="250"/>
      <c r="Y32" s="251"/>
      <c r="Z32" s="110"/>
      <c r="AA32" s="152"/>
      <c r="AB32" s="250"/>
      <c r="AC32" s="251"/>
      <c r="AD32" s="110"/>
      <c r="AE32" s="152"/>
      <c r="AF32" s="250"/>
      <c r="AG32" s="251"/>
      <c r="AH32" s="110"/>
      <c r="AI32" s="152"/>
      <c r="AJ32" s="250"/>
      <c r="AK32" s="251"/>
      <c r="AL32" s="110">
        <f t="shared" si="16"/>
        <v>0</v>
      </c>
      <c r="AM32" s="152"/>
      <c r="AN32" s="250"/>
      <c r="AO32" s="251"/>
      <c r="AP32" s="110">
        <f t="shared" si="1"/>
        <v>0</v>
      </c>
      <c r="AQ32" s="152"/>
      <c r="AR32" s="250"/>
      <c r="AS32" s="251"/>
      <c r="AT32" s="110">
        <f t="shared" si="17"/>
        <v>0</v>
      </c>
      <c r="AU32" s="152"/>
      <c r="AV32" s="250"/>
      <c r="AW32" s="251"/>
      <c r="AX32" s="110">
        <f t="shared" si="18"/>
        <v>0</v>
      </c>
      <c r="AY32" s="152"/>
      <c r="AZ32" s="250"/>
      <c r="BA32" s="251"/>
      <c r="BB32" s="110">
        <f t="shared" si="19"/>
        <v>0</v>
      </c>
      <c r="BC32" s="152"/>
      <c r="BD32" s="250"/>
      <c r="BE32" s="251"/>
      <c r="BF32" s="110">
        <f t="shared" si="20"/>
        <v>0</v>
      </c>
      <c r="BG32" s="152"/>
      <c r="BH32" s="250"/>
      <c r="BI32" s="251"/>
      <c r="BJ32" s="110">
        <f t="shared" si="21"/>
        <v>0</v>
      </c>
      <c r="BK32" s="152"/>
      <c r="BL32" s="250"/>
      <c r="BM32" s="251"/>
      <c r="BN32" s="110">
        <f t="shared" si="22"/>
        <v>0</v>
      </c>
      <c r="BO32" s="148">
        <f t="shared" si="23"/>
        <v>0</v>
      </c>
      <c r="BP32" s="170" t="s">
        <v>55</v>
      </c>
    </row>
    <row r="33" spans="1:68" x14ac:dyDescent="0.3">
      <c r="A33" s="113" t="s">
        <v>33</v>
      </c>
      <c r="B33" s="170" t="s">
        <v>56</v>
      </c>
      <c r="C33" s="152"/>
      <c r="D33" s="250"/>
      <c r="E33" s="251"/>
      <c r="F33" s="110">
        <f t="shared" si="0"/>
        <v>0</v>
      </c>
      <c r="G33" s="152"/>
      <c r="H33" s="250"/>
      <c r="I33" s="251"/>
      <c r="J33" s="110">
        <f t="shared" si="13"/>
        <v>0</v>
      </c>
      <c r="K33" s="152"/>
      <c r="L33" s="250"/>
      <c r="M33" s="251"/>
      <c r="N33" s="110">
        <f t="shared" si="14"/>
        <v>0</v>
      </c>
      <c r="O33" s="152"/>
      <c r="P33" s="250"/>
      <c r="Q33" s="251"/>
      <c r="R33" s="110"/>
      <c r="S33" s="152"/>
      <c r="T33" s="250"/>
      <c r="U33" s="251"/>
      <c r="V33" s="110">
        <f t="shared" si="15"/>
        <v>0</v>
      </c>
      <c r="W33" s="152"/>
      <c r="X33" s="250"/>
      <c r="Y33" s="251"/>
      <c r="Z33" s="110"/>
      <c r="AA33" s="152"/>
      <c r="AB33" s="250"/>
      <c r="AC33" s="251"/>
      <c r="AD33" s="110"/>
      <c r="AE33" s="152"/>
      <c r="AF33" s="250"/>
      <c r="AG33" s="251"/>
      <c r="AH33" s="110"/>
      <c r="AI33" s="152"/>
      <c r="AJ33" s="250"/>
      <c r="AK33" s="251"/>
      <c r="AL33" s="110">
        <f t="shared" si="16"/>
        <v>0</v>
      </c>
      <c r="AM33" s="152"/>
      <c r="AN33" s="250"/>
      <c r="AO33" s="251"/>
      <c r="AP33" s="110">
        <f t="shared" si="1"/>
        <v>0</v>
      </c>
      <c r="AQ33" s="152"/>
      <c r="AR33" s="250"/>
      <c r="AS33" s="251"/>
      <c r="AT33" s="110">
        <f t="shared" si="17"/>
        <v>0</v>
      </c>
      <c r="AU33" s="152"/>
      <c r="AV33" s="250"/>
      <c r="AW33" s="251"/>
      <c r="AX33" s="110">
        <f t="shared" si="18"/>
        <v>0</v>
      </c>
      <c r="AY33" s="152"/>
      <c r="AZ33" s="250"/>
      <c r="BA33" s="251"/>
      <c r="BB33" s="110">
        <f t="shared" si="19"/>
        <v>0</v>
      </c>
      <c r="BC33" s="152"/>
      <c r="BD33" s="250"/>
      <c r="BE33" s="251"/>
      <c r="BF33" s="110">
        <f t="shared" si="20"/>
        <v>0</v>
      </c>
      <c r="BG33" s="152"/>
      <c r="BH33" s="250"/>
      <c r="BI33" s="251"/>
      <c r="BJ33" s="110">
        <f t="shared" si="21"/>
        <v>0</v>
      </c>
      <c r="BK33" s="152"/>
      <c r="BL33" s="250"/>
      <c r="BM33" s="251"/>
      <c r="BN33" s="110">
        <f t="shared" si="22"/>
        <v>0</v>
      </c>
      <c r="BO33" s="148">
        <f t="shared" si="23"/>
        <v>0</v>
      </c>
      <c r="BP33" s="170" t="s">
        <v>56</v>
      </c>
    </row>
    <row r="34" spans="1:68" x14ac:dyDescent="0.3">
      <c r="A34" s="113" t="s">
        <v>34</v>
      </c>
      <c r="B34" s="170" t="s">
        <v>57</v>
      </c>
      <c r="C34" s="152"/>
      <c r="D34" s="250"/>
      <c r="E34" s="251"/>
      <c r="F34" s="110">
        <f t="shared" si="0"/>
        <v>0</v>
      </c>
      <c r="G34" s="152"/>
      <c r="H34" s="250"/>
      <c r="I34" s="251"/>
      <c r="J34" s="110">
        <f t="shared" si="13"/>
        <v>0</v>
      </c>
      <c r="K34" s="152"/>
      <c r="L34" s="250"/>
      <c r="M34" s="251"/>
      <c r="N34" s="110">
        <f t="shared" si="14"/>
        <v>0</v>
      </c>
      <c r="O34" s="152"/>
      <c r="P34" s="250"/>
      <c r="Q34" s="251"/>
      <c r="R34" s="110"/>
      <c r="S34" s="152"/>
      <c r="T34" s="250"/>
      <c r="U34" s="251"/>
      <c r="V34" s="110">
        <f t="shared" si="15"/>
        <v>0</v>
      </c>
      <c r="W34" s="152"/>
      <c r="X34" s="250"/>
      <c r="Y34" s="251"/>
      <c r="Z34" s="110"/>
      <c r="AA34" s="152"/>
      <c r="AB34" s="250"/>
      <c r="AC34" s="251"/>
      <c r="AD34" s="110"/>
      <c r="AE34" s="152"/>
      <c r="AF34" s="250"/>
      <c r="AG34" s="251"/>
      <c r="AH34" s="110"/>
      <c r="AI34" s="152"/>
      <c r="AJ34" s="250"/>
      <c r="AK34" s="251"/>
      <c r="AL34" s="110">
        <f t="shared" si="16"/>
        <v>0</v>
      </c>
      <c r="AM34" s="152"/>
      <c r="AN34" s="250"/>
      <c r="AO34" s="251"/>
      <c r="AP34" s="110">
        <f t="shared" si="1"/>
        <v>0</v>
      </c>
      <c r="AQ34" s="152"/>
      <c r="AR34" s="250"/>
      <c r="AS34" s="251"/>
      <c r="AT34" s="110">
        <f t="shared" si="17"/>
        <v>0</v>
      </c>
      <c r="AU34" s="152"/>
      <c r="AV34" s="250"/>
      <c r="AW34" s="251"/>
      <c r="AX34" s="110">
        <f t="shared" si="18"/>
        <v>0</v>
      </c>
      <c r="AY34" s="152"/>
      <c r="AZ34" s="250"/>
      <c r="BA34" s="251"/>
      <c r="BB34" s="110">
        <f t="shared" si="19"/>
        <v>0</v>
      </c>
      <c r="BC34" s="152"/>
      <c r="BD34" s="250"/>
      <c r="BE34" s="251"/>
      <c r="BF34" s="110">
        <f t="shared" si="20"/>
        <v>0</v>
      </c>
      <c r="BG34" s="152"/>
      <c r="BH34" s="250"/>
      <c r="BI34" s="251"/>
      <c r="BJ34" s="110">
        <f t="shared" si="21"/>
        <v>0</v>
      </c>
      <c r="BK34" s="152"/>
      <c r="BL34" s="250"/>
      <c r="BM34" s="251"/>
      <c r="BN34" s="110">
        <f t="shared" si="22"/>
        <v>0</v>
      </c>
      <c r="BO34" s="148">
        <f t="shared" si="23"/>
        <v>0</v>
      </c>
      <c r="BP34" s="170" t="s">
        <v>57</v>
      </c>
    </row>
    <row r="35" spans="1:68" x14ac:dyDescent="0.3">
      <c r="A35" s="113" t="s">
        <v>86</v>
      </c>
      <c r="B35" s="170" t="s">
        <v>58</v>
      </c>
      <c r="C35" s="152"/>
      <c r="D35" s="250"/>
      <c r="E35" s="251"/>
      <c r="F35" s="110">
        <f t="shared" si="0"/>
        <v>0</v>
      </c>
      <c r="G35" s="152"/>
      <c r="H35" s="250"/>
      <c r="I35" s="251"/>
      <c r="J35" s="110">
        <f t="shared" si="13"/>
        <v>0</v>
      </c>
      <c r="K35" s="152"/>
      <c r="L35" s="250"/>
      <c r="M35" s="251"/>
      <c r="N35" s="110">
        <f t="shared" si="14"/>
        <v>0</v>
      </c>
      <c r="O35" s="152"/>
      <c r="P35" s="250"/>
      <c r="Q35" s="251"/>
      <c r="R35" s="110"/>
      <c r="S35" s="152"/>
      <c r="T35" s="250"/>
      <c r="U35" s="251"/>
      <c r="V35" s="110">
        <f t="shared" si="15"/>
        <v>0</v>
      </c>
      <c r="W35" s="152"/>
      <c r="X35" s="250"/>
      <c r="Y35" s="251"/>
      <c r="Z35" s="110"/>
      <c r="AA35" s="152"/>
      <c r="AB35" s="250"/>
      <c r="AC35" s="251"/>
      <c r="AD35" s="110"/>
      <c r="AE35" s="152"/>
      <c r="AF35" s="250"/>
      <c r="AG35" s="251"/>
      <c r="AH35" s="110"/>
      <c r="AI35" s="152"/>
      <c r="AJ35" s="250"/>
      <c r="AK35" s="251"/>
      <c r="AL35" s="110">
        <f t="shared" si="16"/>
        <v>0</v>
      </c>
      <c r="AM35" s="152"/>
      <c r="AN35" s="250"/>
      <c r="AO35" s="251"/>
      <c r="AP35" s="110">
        <f t="shared" si="1"/>
        <v>0</v>
      </c>
      <c r="AQ35" s="152"/>
      <c r="AR35" s="250"/>
      <c r="AS35" s="251"/>
      <c r="AT35" s="110">
        <f t="shared" si="17"/>
        <v>0</v>
      </c>
      <c r="AU35" s="152"/>
      <c r="AV35" s="250"/>
      <c r="AW35" s="251"/>
      <c r="AX35" s="110">
        <f t="shared" si="18"/>
        <v>0</v>
      </c>
      <c r="AY35" s="152"/>
      <c r="AZ35" s="250"/>
      <c r="BA35" s="251"/>
      <c r="BB35" s="110">
        <f t="shared" si="19"/>
        <v>0</v>
      </c>
      <c r="BC35" s="152"/>
      <c r="BD35" s="250"/>
      <c r="BE35" s="251"/>
      <c r="BF35" s="110">
        <f t="shared" si="20"/>
        <v>0</v>
      </c>
      <c r="BG35" s="152"/>
      <c r="BH35" s="250"/>
      <c r="BI35" s="251"/>
      <c r="BJ35" s="110">
        <f t="shared" si="21"/>
        <v>0</v>
      </c>
      <c r="BK35" s="152"/>
      <c r="BL35" s="250"/>
      <c r="BM35" s="251"/>
      <c r="BN35" s="110">
        <f t="shared" si="22"/>
        <v>0</v>
      </c>
      <c r="BO35" s="148">
        <f t="shared" si="23"/>
        <v>0</v>
      </c>
      <c r="BP35" s="170" t="s">
        <v>58</v>
      </c>
    </row>
    <row r="36" spans="1:68" x14ac:dyDescent="0.3">
      <c r="A36" s="113" t="s">
        <v>87</v>
      </c>
      <c r="B36" s="170" t="s">
        <v>59</v>
      </c>
      <c r="C36" s="152"/>
      <c r="D36" s="250"/>
      <c r="E36" s="251"/>
      <c r="F36" s="110">
        <f t="shared" si="0"/>
        <v>0</v>
      </c>
      <c r="G36" s="152"/>
      <c r="H36" s="250"/>
      <c r="I36" s="251"/>
      <c r="J36" s="110">
        <f t="shared" si="13"/>
        <v>0</v>
      </c>
      <c r="K36" s="152"/>
      <c r="L36" s="250"/>
      <c r="M36" s="251"/>
      <c r="N36" s="110">
        <f t="shared" si="14"/>
        <v>0</v>
      </c>
      <c r="O36" s="152"/>
      <c r="P36" s="250"/>
      <c r="Q36" s="251"/>
      <c r="R36" s="110"/>
      <c r="S36" s="152"/>
      <c r="T36" s="250"/>
      <c r="U36" s="251"/>
      <c r="V36" s="110">
        <f t="shared" si="15"/>
        <v>0</v>
      </c>
      <c r="W36" s="152"/>
      <c r="X36" s="250"/>
      <c r="Y36" s="251"/>
      <c r="Z36" s="110"/>
      <c r="AA36" s="152"/>
      <c r="AB36" s="250"/>
      <c r="AC36" s="251"/>
      <c r="AD36" s="110"/>
      <c r="AE36" s="152"/>
      <c r="AF36" s="250"/>
      <c r="AG36" s="251"/>
      <c r="AH36" s="110"/>
      <c r="AI36" s="152"/>
      <c r="AJ36" s="250"/>
      <c r="AK36" s="251"/>
      <c r="AL36" s="110">
        <f t="shared" si="16"/>
        <v>0</v>
      </c>
      <c r="AM36" s="152"/>
      <c r="AN36" s="250"/>
      <c r="AO36" s="251"/>
      <c r="AP36" s="110">
        <f t="shared" si="1"/>
        <v>0</v>
      </c>
      <c r="AQ36" s="152"/>
      <c r="AR36" s="250"/>
      <c r="AS36" s="251"/>
      <c r="AT36" s="110">
        <f t="shared" si="17"/>
        <v>0</v>
      </c>
      <c r="AU36" s="152"/>
      <c r="AV36" s="250"/>
      <c r="AW36" s="251"/>
      <c r="AX36" s="110">
        <f t="shared" si="18"/>
        <v>0</v>
      </c>
      <c r="AY36" s="152"/>
      <c r="AZ36" s="250"/>
      <c r="BA36" s="251"/>
      <c r="BB36" s="110">
        <f t="shared" si="19"/>
        <v>0</v>
      </c>
      <c r="BC36" s="152"/>
      <c r="BD36" s="250"/>
      <c r="BE36" s="251"/>
      <c r="BF36" s="110">
        <f t="shared" si="20"/>
        <v>0</v>
      </c>
      <c r="BG36" s="152"/>
      <c r="BH36" s="250"/>
      <c r="BI36" s="251"/>
      <c r="BJ36" s="110">
        <f t="shared" si="21"/>
        <v>0</v>
      </c>
      <c r="BK36" s="152"/>
      <c r="BL36" s="250"/>
      <c r="BM36" s="251"/>
      <c r="BN36" s="110">
        <f t="shared" si="22"/>
        <v>0</v>
      </c>
      <c r="BO36" s="148">
        <f t="shared" si="23"/>
        <v>0</v>
      </c>
      <c r="BP36" s="170" t="s">
        <v>59</v>
      </c>
    </row>
    <row r="37" spans="1:68" x14ac:dyDescent="0.3">
      <c r="A37" s="113" t="s">
        <v>88</v>
      </c>
      <c r="B37" s="170" t="s">
        <v>60</v>
      </c>
      <c r="C37" s="152"/>
      <c r="D37" s="250"/>
      <c r="E37" s="251"/>
      <c r="F37" s="110">
        <f t="shared" si="0"/>
        <v>0</v>
      </c>
      <c r="G37" s="152"/>
      <c r="H37" s="250"/>
      <c r="I37" s="251"/>
      <c r="J37" s="110">
        <f t="shared" si="13"/>
        <v>0</v>
      </c>
      <c r="K37" s="152"/>
      <c r="L37" s="250"/>
      <c r="M37" s="251"/>
      <c r="N37" s="110">
        <f t="shared" si="14"/>
        <v>0</v>
      </c>
      <c r="O37" s="152"/>
      <c r="P37" s="250"/>
      <c r="Q37" s="251"/>
      <c r="R37" s="110"/>
      <c r="S37" s="152"/>
      <c r="T37" s="250"/>
      <c r="U37" s="251"/>
      <c r="V37" s="110">
        <f t="shared" si="15"/>
        <v>0</v>
      </c>
      <c r="W37" s="152"/>
      <c r="X37" s="250"/>
      <c r="Y37" s="251"/>
      <c r="Z37" s="110"/>
      <c r="AA37" s="152"/>
      <c r="AB37" s="250"/>
      <c r="AC37" s="251"/>
      <c r="AD37" s="110"/>
      <c r="AE37" s="152"/>
      <c r="AF37" s="250"/>
      <c r="AG37" s="251"/>
      <c r="AH37" s="110"/>
      <c r="AI37" s="152"/>
      <c r="AJ37" s="250"/>
      <c r="AK37" s="251"/>
      <c r="AL37" s="110">
        <f t="shared" si="16"/>
        <v>0</v>
      </c>
      <c r="AM37" s="152"/>
      <c r="AN37" s="250"/>
      <c r="AO37" s="251"/>
      <c r="AP37" s="110">
        <f t="shared" si="1"/>
        <v>0</v>
      </c>
      <c r="AQ37" s="152"/>
      <c r="AR37" s="250"/>
      <c r="AS37" s="251"/>
      <c r="AT37" s="110">
        <f t="shared" si="17"/>
        <v>0</v>
      </c>
      <c r="AU37" s="152"/>
      <c r="AV37" s="250"/>
      <c r="AW37" s="251"/>
      <c r="AX37" s="110">
        <f t="shared" si="18"/>
        <v>0</v>
      </c>
      <c r="AY37" s="152"/>
      <c r="AZ37" s="250"/>
      <c r="BA37" s="251"/>
      <c r="BB37" s="110">
        <f t="shared" si="19"/>
        <v>0</v>
      </c>
      <c r="BC37" s="152"/>
      <c r="BD37" s="250"/>
      <c r="BE37" s="251"/>
      <c r="BF37" s="110">
        <f t="shared" si="20"/>
        <v>0</v>
      </c>
      <c r="BG37" s="152"/>
      <c r="BH37" s="250"/>
      <c r="BI37" s="251"/>
      <c r="BJ37" s="110">
        <f t="shared" si="21"/>
        <v>0</v>
      </c>
      <c r="BK37" s="152"/>
      <c r="BL37" s="250"/>
      <c r="BM37" s="251"/>
      <c r="BN37" s="110">
        <f t="shared" si="22"/>
        <v>0</v>
      </c>
      <c r="BO37" s="148">
        <f t="shared" si="23"/>
        <v>0</v>
      </c>
      <c r="BP37" s="170" t="s">
        <v>60</v>
      </c>
    </row>
    <row r="38" spans="1:68" x14ac:dyDescent="0.3">
      <c r="A38" s="113" t="s">
        <v>89</v>
      </c>
      <c r="B38" s="170" t="s">
        <v>61</v>
      </c>
      <c r="C38" s="152"/>
      <c r="D38" s="250"/>
      <c r="E38" s="251"/>
      <c r="F38" s="110">
        <f t="shared" si="0"/>
        <v>0</v>
      </c>
      <c r="G38" s="152"/>
      <c r="H38" s="250"/>
      <c r="I38" s="251"/>
      <c r="J38" s="110">
        <f t="shared" si="13"/>
        <v>0</v>
      </c>
      <c r="K38" s="152"/>
      <c r="L38" s="250"/>
      <c r="M38" s="251"/>
      <c r="N38" s="110">
        <f t="shared" si="14"/>
        <v>0</v>
      </c>
      <c r="O38" s="152"/>
      <c r="P38" s="250"/>
      <c r="Q38" s="251"/>
      <c r="R38" s="110"/>
      <c r="S38" s="152"/>
      <c r="T38" s="250"/>
      <c r="U38" s="251"/>
      <c r="V38" s="110">
        <f t="shared" si="15"/>
        <v>0</v>
      </c>
      <c r="W38" s="152"/>
      <c r="X38" s="250"/>
      <c r="Y38" s="251"/>
      <c r="Z38" s="110"/>
      <c r="AA38" s="152"/>
      <c r="AB38" s="250"/>
      <c r="AC38" s="251"/>
      <c r="AD38" s="110"/>
      <c r="AE38" s="152"/>
      <c r="AF38" s="250"/>
      <c r="AG38" s="251"/>
      <c r="AH38" s="110"/>
      <c r="AI38" s="152"/>
      <c r="AJ38" s="250"/>
      <c r="AK38" s="251"/>
      <c r="AL38" s="110">
        <f t="shared" si="16"/>
        <v>0</v>
      </c>
      <c r="AM38" s="152"/>
      <c r="AN38" s="250"/>
      <c r="AO38" s="251"/>
      <c r="AP38" s="110">
        <f t="shared" si="1"/>
        <v>0</v>
      </c>
      <c r="AQ38" s="152"/>
      <c r="AR38" s="250"/>
      <c r="AS38" s="251"/>
      <c r="AT38" s="110">
        <f t="shared" si="17"/>
        <v>0</v>
      </c>
      <c r="AU38" s="152"/>
      <c r="AV38" s="250"/>
      <c r="AW38" s="251"/>
      <c r="AX38" s="110">
        <f t="shared" si="18"/>
        <v>0</v>
      </c>
      <c r="AY38" s="152"/>
      <c r="AZ38" s="250"/>
      <c r="BA38" s="251"/>
      <c r="BB38" s="110">
        <f t="shared" si="19"/>
        <v>0</v>
      </c>
      <c r="BC38" s="152"/>
      <c r="BD38" s="250"/>
      <c r="BE38" s="251"/>
      <c r="BF38" s="110">
        <f t="shared" si="20"/>
        <v>0</v>
      </c>
      <c r="BG38" s="152"/>
      <c r="BH38" s="250"/>
      <c r="BI38" s="251"/>
      <c r="BJ38" s="110">
        <f t="shared" si="21"/>
        <v>0</v>
      </c>
      <c r="BK38" s="152"/>
      <c r="BL38" s="250"/>
      <c r="BM38" s="251"/>
      <c r="BN38" s="110">
        <f t="shared" si="22"/>
        <v>0</v>
      </c>
      <c r="BO38" s="148">
        <f t="shared" si="23"/>
        <v>0</v>
      </c>
      <c r="BP38" s="170" t="s">
        <v>61</v>
      </c>
    </row>
    <row r="39" spans="1:68" x14ac:dyDescent="0.3">
      <c r="A39" s="113" t="s">
        <v>90</v>
      </c>
      <c r="B39" s="170" t="s">
        <v>62</v>
      </c>
      <c r="C39" s="152"/>
      <c r="D39" s="250"/>
      <c r="E39" s="251"/>
      <c r="F39" s="110">
        <f t="shared" si="0"/>
        <v>0</v>
      </c>
      <c r="G39" s="152"/>
      <c r="H39" s="250"/>
      <c r="I39" s="251"/>
      <c r="J39" s="110">
        <f t="shared" si="13"/>
        <v>0</v>
      </c>
      <c r="K39" s="152"/>
      <c r="L39" s="250"/>
      <c r="M39" s="251"/>
      <c r="N39" s="110">
        <f t="shared" si="14"/>
        <v>0</v>
      </c>
      <c r="O39" s="152"/>
      <c r="P39" s="250"/>
      <c r="Q39" s="251"/>
      <c r="R39" s="110"/>
      <c r="S39" s="152"/>
      <c r="T39" s="250"/>
      <c r="U39" s="251"/>
      <c r="V39" s="110">
        <f t="shared" si="15"/>
        <v>0</v>
      </c>
      <c r="W39" s="152"/>
      <c r="X39" s="250"/>
      <c r="Y39" s="251"/>
      <c r="Z39" s="110"/>
      <c r="AA39" s="152"/>
      <c r="AB39" s="250"/>
      <c r="AC39" s="251"/>
      <c r="AD39" s="110"/>
      <c r="AE39" s="152"/>
      <c r="AF39" s="250"/>
      <c r="AG39" s="251"/>
      <c r="AH39" s="110"/>
      <c r="AI39" s="152"/>
      <c r="AJ39" s="250"/>
      <c r="AK39" s="251"/>
      <c r="AL39" s="110">
        <f t="shared" si="16"/>
        <v>0</v>
      </c>
      <c r="AM39" s="152"/>
      <c r="AN39" s="250"/>
      <c r="AO39" s="251"/>
      <c r="AP39" s="110">
        <f t="shared" si="1"/>
        <v>0</v>
      </c>
      <c r="AQ39" s="152"/>
      <c r="AR39" s="250"/>
      <c r="AS39" s="251"/>
      <c r="AT39" s="110">
        <f t="shared" si="17"/>
        <v>0</v>
      </c>
      <c r="AU39" s="152"/>
      <c r="AV39" s="250"/>
      <c r="AW39" s="251"/>
      <c r="AX39" s="110">
        <f t="shared" si="18"/>
        <v>0</v>
      </c>
      <c r="AY39" s="152"/>
      <c r="AZ39" s="250"/>
      <c r="BA39" s="251"/>
      <c r="BB39" s="110">
        <f t="shared" si="19"/>
        <v>0</v>
      </c>
      <c r="BC39" s="152"/>
      <c r="BD39" s="250"/>
      <c r="BE39" s="251"/>
      <c r="BF39" s="110">
        <f t="shared" si="20"/>
        <v>0</v>
      </c>
      <c r="BG39" s="152"/>
      <c r="BH39" s="250"/>
      <c r="BI39" s="251"/>
      <c r="BJ39" s="110">
        <f t="shared" si="21"/>
        <v>0</v>
      </c>
      <c r="BK39" s="152"/>
      <c r="BL39" s="250"/>
      <c r="BM39" s="251"/>
      <c r="BN39" s="110">
        <f t="shared" si="22"/>
        <v>0</v>
      </c>
      <c r="BO39" s="148">
        <f t="shared" si="23"/>
        <v>0</v>
      </c>
      <c r="BP39" s="170" t="s">
        <v>62</v>
      </c>
    </row>
    <row r="40" spans="1:68" x14ac:dyDescent="0.3">
      <c r="A40" s="113" t="s">
        <v>91</v>
      </c>
      <c r="B40" s="170" t="s">
        <v>63</v>
      </c>
      <c r="C40" s="152"/>
      <c r="D40" s="250"/>
      <c r="E40" s="251"/>
      <c r="F40" s="110">
        <f t="shared" si="0"/>
        <v>0</v>
      </c>
      <c r="G40" s="152"/>
      <c r="H40" s="250"/>
      <c r="I40" s="251"/>
      <c r="J40" s="110">
        <f t="shared" si="13"/>
        <v>0</v>
      </c>
      <c r="K40" s="152"/>
      <c r="L40" s="250"/>
      <c r="M40" s="251"/>
      <c r="N40" s="110">
        <f t="shared" si="14"/>
        <v>0</v>
      </c>
      <c r="O40" s="152"/>
      <c r="P40" s="250"/>
      <c r="Q40" s="251"/>
      <c r="R40" s="110"/>
      <c r="S40" s="152"/>
      <c r="T40" s="250"/>
      <c r="U40" s="251"/>
      <c r="V40" s="110">
        <f t="shared" si="15"/>
        <v>0</v>
      </c>
      <c r="W40" s="152"/>
      <c r="X40" s="250"/>
      <c r="Y40" s="251"/>
      <c r="Z40" s="110"/>
      <c r="AA40" s="152"/>
      <c r="AB40" s="250"/>
      <c r="AC40" s="251"/>
      <c r="AD40" s="110"/>
      <c r="AE40" s="152"/>
      <c r="AF40" s="250"/>
      <c r="AG40" s="251"/>
      <c r="AH40" s="110"/>
      <c r="AI40" s="152"/>
      <c r="AJ40" s="250"/>
      <c r="AK40" s="251"/>
      <c r="AL40" s="110">
        <f t="shared" si="16"/>
        <v>0</v>
      </c>
      <c r="AM40" s="152"/>
      <c r="AN40" s="250"/>
      <c r="AO40" s="251"/>
      <c r="AP40" s="110">
        <f t="shared" si="1"/>
        <v>0</v>
      </c>
      <c r="AQ40" s="152"/>
      <c r="AR40" s="250"/>
      <c r="AS40" s="251"/>
      <c r="AT40" s="110">
        <f t="shared" si="17"/>
        <v>0</v>
      </c>
      <c r="AU40" s="152"/>
      <c r="AV40" s="250"/>
      <c r="AW40" s="251"/>
      <c r="AX40" s="110">
        <f t="shared" si="18"/>
        <v>0</v>
      </c>
      <c r="AY40" s="152"/>
      <c r="AZ40" s="250"/>
      <c r="BA40" s="251"/>
      <c r="BB40" s="110">
        <f t="shared" si="19"/>
        <v>0</v>
      </c>
      <c r="BC40" s="152"/>
      <c r="BD40" s="250"/>
      <c r="BE40" s="251"/>
      <c r="BF40" s="110">
        <f t="shared" si="20"/>
        <v>0</v>
      </c>
      <c r="BG40" s="152"/>
      <c r="BH40" s="250"/>
      <c r="BI40" s="251"/>
      <c r="BJ40" s="110">
        <f t="shared" si="21"/>
        <v>0</v>
      </c>
      <c r="BK40" s="152"/>
      <c r="BL40" s="250"/>
      <c r="BM40" s="251"/>
      <c r="BN40" s="110">
        <f t="shared" si="22"/>
        <v>0</v>
      </c>
      <c r="BO40" s="148">
        <f t="shared" si="23"/>
        <v>0</v>
      </c>
      <c r="BP40" s="170" t="s">
        <v>63</v>
      </c>
    </row>
    <row r="41" spans="1:68" x14ac:dyDescent="0.3">
      <c r="A41" s="113" t="s">
        <v>92</v>
      </c>
      <c r="B41" s="170" t="s">
        <v>64</v>
      </c>
      <c r="C41" s="152"/>
      <c r="D41" s="250"/>
      <c r="E41" s="251"/>
      <c r="F41" s="110">
        <f t="shared" si="0"/>
        <v>0</v>
      </c>
      <c r="G41" s="152"/>
      <c r="H41" s="250"/>
      <c r="I41" s="251"/>
      <c r="J41" s="110">
        <f t="shared" si="13"/>
        <v>0</v>
      </c>
      <c r="K41" s="152"/>
      <c r="L41" s="250"/>
      <c r="M41" s="251"/>
      <c r="N41" s="110">
        <f t="shared" si="14"/>
        <v>0</v>
      </c>
      <c r="O41" s="152"/>
      <c r="P41" s="250"/>
      <c r="Q41" s="251"/>
      <c r="R41" s="110"/>
      <c r="S41" s="152"/>
      <c r="T41" s="250"/>
      <c r="U41" s="251"/>
      <c r="V41" s="110">
        <f t="shared" si="15"/>
        <v>0</v>
      </c>
      <c r="W41" s="152"/>
      <c r="X41" s="250"/>
      <c r="Y41" s="251"/>
      <c r="Z41" s="110"/>
      <c r="AA41" s="152"/>
      <c r="AB41" s="250"/>
      <c r="AC41" s="251"/>
      <c r="AD41" s="110"/>
      <c r="AE41" s="152"/>
      <c r="AF41" s="250"/>
      <c r="AG41" s="251"/>
      <c r="AH41" s="110"/>
      <c r="AI41" s="152"/>
      <c r="AJ41" s="250"/>
      <c r="AK41" s="251"/>
      <c r="AL41" s="110">
        <f t="shared" si="16"/>
        <v>0</v>
      </c>
      <c r="AM41" s="152"/>
      <c r="AN41" s="250"/>
      <c r="AO41" s="251"/>
      <c r="AP41" s="110">
        <f t="shared" si="1"/>
        <v>0</v>
      </c>
      <c r="AQ41" s="152"/>
      <c r="AR41" s="250"/>
      <c r="AS41" s="251"/>
      <c r="AT41" s="110">
        <f t="shared" si="17"/>
        <v>0</v>
      </c>
      <c r="AU41" s="152"/>
      <c r="AV41" s="250"/>
      <c r="AW41" s="251"/>
      <c r="AX41" s="110">
        <f t="shared" si="18"/>
        <v>0</v>
      </c>
      <c r="AY41" s="152"/>
      <c r="AZ41" s="250"/>
      <c r="BA41" s="251"/>
      <c r="BB41" s="110">
        <f t="shared" si="19"/>
        <v>0</v>
      </c>
      <c r="BC41" s="152"/>
      <c r="BD41" s="250"/>
      <c r="BE41" s="251"/>
      <c r="BF41" s="110">
        <f t="shared" si="20"/>
        <v>0</v>
      </c>
      <c r="BG41" s="152"/>
      <c r="BH41" s="250"/>
      <c r="BI41" s="251"/>
      <c r="BJ41" s="110">
        <f t="shared" si="21"/>
        <v>0</v>
      </c>
      <c r="BK41" s="152"/>
      <c r="BL41" s="250"/>
      <c r="BM41" s="251"/>
      <c r="BN41" s="110">
        <f t="shared" si="22"/>
        <v>0</v>
      </c>
      <c r="BO41" s="148">
        <f t="shared" si="23"/>
        <v>0</v>
      </c>
      <c r="BP41" s="170" t="s">
        <v>64</v>
      </c>
    </row>
    <row r="42" spans="1:68" x14ac:dyDescent="0.3">
      <c r="A42" s="113" t="s">
        <v>93</v>
      </c>
      <c r="B42" s="22" t="s">
        <v>65</v>
      </c>
      <c r="C42" s="152"/>
      <c r="D42" s="250"/>
      <c r="E42" s="251"/>
      <c r="F42" s="110">
        <f t="shared" si="0"/>
        <v>0</v>
      </c>
      <c r="G42" s="152"/>
      <c r="H42" s="250"/>
      <c r="I42" s="251"/>
      <c r="J42" s="110">
        <f t="shared" si="13"/>
        <v>0</v>
      </c>
      <c r="K42" s="152"/>
      <c r="L42" s="250"/>
      <c r="M42" s="251"/>
      <c r="N42" s="110">
        <f t="shared" si="14"/>
        <v>0</v>
      </c>
      <c r="O42" s="152"/>
      <c r="P42" s="250"/>
      <c r="Q42" s="251"/>
      <c r="R42" s="110"/>
      <c r="S42" s="152"/>
      <c r="T42" s="250"/>
      <c r="U42" s="251"/>
      <c r="V42" s="110">
        <f t="shared" si="15"/>
        <v>0</v>
      </c>
      <c r="W42" s="152"/>
      <c r="X42" s="250"/>
      <c r="Y42" s="251"/>
      <c r="Z42" s="110"/>
      <c r="AA42" s="152"/>
      <c r="AB42" s="250"/>
      <c r="AC42" s="251"/>
      <c r="AD42" s="110"/>
      <c r="AE42" s="152"/>
      <c r="AF42" s="250"/>
      <c r="AG42" s="251"/>
      <c r="AH42" s="110"/>
      <c r="AI42" s="152"/>
      <c r="AJ42" s="250"/>
      <c r="AK42" s="251"/>
      <c r="AL42" s="110">
        <f t="shared" si="16"/>
        <v>0</v>
      </c>
      <c r="AM42" s="152"/>
      <c r="AN42" s="250"/>
      <c r="AO42" s="251"/>
      <c r="AP42" s="110">
        <f t="shared" si="1"/>
        <v>0</v>
      </c>
      <c r="AQ42" s="152"/>
      <c r="AR42" s="250"/>
      <c r="AS42" s="251"/>
      <c r="AT42" s="110">
        <f t="shared" si="17"/>
        <v>0</v>
      </c>
      <c r="AU42" s="152"/>
      <c r="AV42" s="250"/>
      <c r="AW42" s="251"/>
      <c r="AX42" s="110">
        <f t="shared" si="18"/>
        <v>0</v>
      </c>
      <c r="AY42" s="152"/>
      <c r="AZ42" s="250"/>
      <c r="BA42" s="251"/>
      <c r="BB42" s="110">
        <f t="shared" si="19"/>
        <v>0</v>
      </c>
      <c r="BC42" s="152"/>
      <c r="BD42" s="250"/>
      <c r="BE42" s="251"/>
      <c r="BF42" s="110">
        <f t="shared" si="20"/>
        <v>0</v>
      </c>
      <c r="BG42" s="152"/>
      <c r="BH42" s="250"/>
      <c r="BI42" s="251"/>
      <c r="BJ42" s="110">
        <f t="shared" si="21"/>
        <v>0</v>
      </c>
      <c r="BK42" s="152"/>
      <c r="BL42" s="250"/>
      <c r="BM42" s="251"/>
      <c r="BN42" s="110">
        <f t="shared" si="22"/>
        <v>0</v>
      </c>
      <c r="BO42" s="148">
        <f t="shared" si="23"/>
        <v>0</v>
      </c>
      <c r="BP42" s="22" t="s">
        <v>65</v>
      </c>
    </row>
    <row r="43" spans="1:68" x14ac:dyDescent="0.3">
      <c r="A43" s="113" t="s">
        <v>94</v>
      </c>
      <c r="B43" s="170" t="s">
        <v>66</v>
      </c>
      <c r="C43" s="152"/>
      <c r="D43" s="250"/>
      <c r="E43" s="251"/>
      <c r="F43" s="110">
        <f t="shared" si="0"/>
        <v>0</v>
      </c>
      <c r="G43" s="152"/>
      <c r="H43" s="250"/>
      <c r="I43" s="251"/>
      <c r="J43" s="110">
        <f t="shared" si="13"/>
        <v>0</v>
      </c>
      <c r="K43" s="152"/>
      <c r="L43" s="250"/>
      <c r="M43" s="251"/>
      <c r="N43" s="110">
        <f t="shared" si="14"/>
        <v>0</v>
      </c>
      <c r="O43" s="152"/>
      <c r="P43" s="250"/>
      <c r="Q43" s="251"/>
      <c r="R43" s="110"/>
      <c r="S43" s="152"/>
      <c r="T43" s="250"/>
      <c r="U43" s="251"/>
      <c r="V43" s="110">
        <f t="shared" si="15"/>
        <v>0</v>
      </c>
      <c r="W43" s="152"/>
      <c r="X43" s="250"/>
      <c r="Y43" s="251"/>
      <c r="Z43" s="110"/>
      <c r="AA43" s="152"/>
      <c r="AB43" s="250"/>
      <c r="AC43" s="251"/>
      <c r="AD43" s="110"/>
      <c r="AE43" s="152"/>
      <c r="AF43" s="250"/>
      <c r="AG43" s="251"/>
      <c r="AH43" s="110"/>
      <c r="AI43" s="152"/>
      <c r="AJ43" s="250"/>
      <c r="AK43" s="251"/>
      <c r="AL43" s="110">
        <f t="shared" si="16"/>
        <v>0</v>
      </c>
      <c r="AM43" s="152"/>
      <c r="AN43" s="250"/>
      <c r="AO43" s="251"/>
      <c r="AP43" s="110">
        <f t="shared" si="1"/>
        <v>0</v>
      </c>
      <c r="AQ43" s="152"/>
      <c r="AR43" s="250"/>
      <c r="AS43" s="251"/>
      <c r="AT43" s="110">
        <f t="shared" si="17"/>
        <v>0</v>
      </c>
      <c r="AU43" s="152"/>
      <c r="AV43" s="250"/>
      <c r="AW43" s="251"/>
      <c r="AX43" s="110">
        <f t="shared" si="18"/>
        <v>0</v>
      </c>
      <c r="AY43" s="152"/>
      <c r="AZ43" s="250"/>
      <c r="BA43" s="251"/>
      <c r="BB43" s="110">
        <f t="shared" si="19"/>
        <v>0</v>
      </c>
      <c r="BC43" s="152"/>
      <c r="BD43" s="250"/>
      <c r="BE43" s="251"/>
      <c r="BF43" s="110">
        <f t="shared" si="20"/>
        <v>0</v>
      </c>
      <c r="BG43" s="152"/>
      <c r="BH43" s="250"/>
      <c r="BI43" s="251"/>
      <c r="BJ43" s="110">
        <f t="shared" si="21"/>
        <v>0</v>
      </c>
      <c r="BK43" s="152"/>
      <c r="BL43" s="250"/>
      <c r="BM43" s="251"/>
      <c r="BN43" s="110">
        <f t="shared" si="22"/>
        <v>0</v>
      </c>
      <c r="BO43" s="148">
        <f t="shared" si="23"/>
        <v>0</v>
      </c>
      <c r="BP43" s="170" t="s">
        <v>66</v>
      </c>
    </row>
    <row r="44" spans="1:68" x14ac:dyDescent="0.3">
      <c r="A44" s="172" t="s">
        <v>95</v>
      </c>
      <c r="B44" s="170" t="s">
        <v>355</v>
      </c>
      <c r="C44" s="152"/>
      <c r="D44" s="250"/>
      <c r="E44" s="251"/>
      <c r="F44" s="110"/>
      <c r="G44" s="152"/>
      <c r="H44" s="250"/>
      <c r="I44" s="251"/>
      <c r="J44" s="110"/>
      <c r="K44" s="152"/>
      <c r="L44" s="250"/>
      <c r="M44" s="251"/>
      <c r="N44" s="110">
        <f t="shared" si="14"/>
        <v>0</v>
      </c>
      <c r="O44" s="152"/>
      <c r="P44" s="250"/>
      <c r="Q44" s="251"/>
      <c r="R44" s="110"/>
      <c r="S44" s="152"/>
      <c r="T44" s="250"/>
      <c r="U44" s="251"/>
      <c r="V44" s="110">
        <f t="shared" si="15"/>
        <v>0</v>
      </c>
      <c r="W44" s="152"/>
      <c r="X44" s="250"/>
      <c r="Y44" s="251"/>
      <c r="Z44" s="110"/>
      <c r="AA44" s="152"/>
      <c r="AB44" s="250"/>
      <c r="AC44" s="251"/>
      <c r="AD44" s="110"/>
      <c r="AE44" s="152"/>
      <c r="AF44" s="250"/>
      <c r="AG44" s="251"/>
      <c r="AH44" s="110"/>
      <c r="AI44" s="152"/>
      <c r="AJ44" s="250"/>
      <c r="AK44" s="251"/>
      <c r="AL44" s="110"/>
      <c r="AM44" s="152"/>
      <c r="AN44" s="250"/>
      <c r="AO44" s="251"/>
      <c r="AP44" s="110"/>
      <c r="AQ44" s="152"/>
      <c r="AR44" s="250"/>
      <c r="AS44" s="251"/>
      <c r="AT44" s="110"/>
      <c r="AU44" s="152"/>
      <c r="AV44" s="250"/>
      <c r="AW44" s="251"/>
      <c r="AX44" s="110"/>
      <c r="AY44" s="152"/>
      <c r="AZ44" s="250"/>
      <c r="BA44" s="251"/>
      <c r="BB44" s="110"/>
      <c r="BC44" s="152"/>
      <c r="BD44" s="250"/>
      <c r="BE44" s="251"/>
      <c r="BF44" s="110"/>
      <c r="BG44" s="152"/>
      <c r="BH44" s="250"/>
      <c r="BI44" s="251"/>
      <c r="BJ44" s="110"/>
      <c r="BK44" s="152"/>
      <c r="BL44" s="250"/>
      <c r="BM44" s="251"/>
      <c r="BN44" s="110"/>
      <c r="BO44" s="148">
        <v>0</v>
      </c>
      <c r="BP44" s="170" t="s">
        <v>355</v>
      </c>
    </row>
    <row r="45" spans="1:68" x14ac:dyDescent="0.3">
      <c r="A45" s="172"/>
      <c r="B45" s="173" t="s">
        <v>67</v>
      </c>
      <c r="C45" s="196"/>
      <c r="D45" s="250"/>
      <c r="E45" s="252"/>
      <c r="F45" s="109"/>
      <c r="G45" s="196"/>
      <c r="H45" s="250"/>
      <c r="I45" s="252"/>
      <c r="J45" s="109"/>
      <c r="K45" s="196"/>
      <c r="L45" s="250"/>
      <c r="M45" s="252"/>
      <c r="N45" s="109"/>
      <c r="O45" s="196"/>
      <c r="P45" s="250"/>
      <c r="Q45" s="252"/>
      <c r="R45" s="109"/>
      <c r="S45" s="196"/>
      <c r="T45" s="250"/>
      <c r="U45" s="252"/>
      <c r="V45" s="109"/>
      <c r="W45" s="196"/>
      <c r="X45" s="250"/>
      <c r="Y45" s="252"/>
      <c r="Z45" s="109"/>
      <c r="AA45" s="196"/>
      <c r="AB45" s="250"/>
      <c r="AC45" s="252"/>
      <c r="AD45" s="109"/>
      <c r="AE45" s="196"/>
      <c r="AF45" s="250"/>
      <c r="AG45" s="252"/>
      <c r="AH45" s="109"/>
      <c r="AI45" s="196"/>
      <c r="AJ45" s="250"/>
      <c r="AK45" s="252"/>
      <c r="AL45" s="109"/>
      <c r="AM45" s="196"/>
      <c r="AN45" s="250"/>
      <c r="AO45" s="252"/>
      <c r="AP45" s="109"/>
      <c r="AQ45" s="196"/>
      <c r="AR45" s="250"/>
      <c r="AS45" s="252"/>
      <c r="AT45" s="109"/>
      <c r="AU45" s="196"/>
      <c r="AV45" s="250"/>
      <c r="AW45" s="252"/>
      <c r="AX45" s="109"/>
      <c r="AY45" s="196"/>
      <c r="AZ45" s="250"/>
      <c r="BA45" s="252"/>
      <c r="BB45" s="109"/>
      <c r="BC45" s="196"/>
      <c r="BD45" s="250"/>
      <c r="BE45" s="252"/>
      <c r="BF45" s="109"/>
      <c r="BG45" s="196"/>
      <c r="BH45" s="250"/>
      <c r="BI45" s="252"/>
      <c r="BJ45" s="109"/>
      <c r="BK45" s="196"/>
      <c r="BL45" s="250"/>
      <c r="BM45" s="252"/>
      <c r="BN45" s="109"/>
      <c r="BO45" s="149"/>
      <c r="BP45" s="173" t="s">
        <v>67</v>
      </c>
    </row>
    <row r="46" spans="1:68" x14ac:dyDescent="0.3">
      <c r="A46" s="172" t="s">
        <v>96</v>
      </c>
      <c r="B46" s="170" t="s">
        <v>43</v>
      </c>
      <c r="C46" s="152"/>
      <c r="D46" s="250"/>
      <c r="E46" s="251"/>
      <c r="F46" s="110">
        <f>SUM(C46:E46)</f>
        <v>0</v>
      </c>
      <c r="G46" s="152"/>
      <c r="H46" s="250"/>
      <c r="I46" s="251"/>
      <c r="J46" s="110">
        <f>SUM(G46:I46)</f>
        <v>0</v>
      </c>
      <c r="K46" s="152"/>
      <c r="L46" s="250"/>
      <c r="M46" s="251"/>
      <c r="N46" s="110">
        <f>SUM(K46:M46)</f>
        <v>0</v>
      </c>
      <c r="O46" s="152"/>
      <c r="P46" s="250"/>
      <c r="Q46" s="251"/>
      <c r="R46" s="110"/>
      <c r="S46" s="152"/>
      <c r="T46" s="250"/>
      <c r="U46" s="251"/>
      <c r="V46" s="110">
        <f>SUM(S46:U46)</f>
        <v>0</v>
      </c>
      <c r="W46" s="152"/>
      <c r="X46" s="250"/>
      <c r="Y46" s="251"/>
      <c r="Z46" s="110"/>
      <c r="AA46" s="152"/>
      <c r="AB46" s="250"/>
      <c r="AC46" s="251"/>
      <c r="AD46" s="110"/>
      <c r="AE46" s="152"/>
      <c r="AF46" s="250"/>
      <c r="AG46" s="251"/>
      <c r="AH46" s="110"/>
      <c r="AI46" s="152"/>
      <c r="AJ46" s="250"/>
      <c r="AK46" s="251"/>
      <c r="AL46" s="110">
        <f>SUM(AI46:AK46)</f>
        <v>0</v>
      </c>
      <c r="AM46" s="152"/>
      <c r="AN46" s="250"/>
      <c r="AO46" s="251"/>
      <c r="AP46" s="110">
        <f>SUM(AM46:AO46)</f>
        <v>0</v>
      </c>
      <c r="AQ46" s="152"/>
      <c r="AR46" s="250"/>
      <c r="AS46" s="251"/>
      <c r="AT46" s="110">
        <f>SUM(AQ46:AS46)</f>
        <v>0</v>
      </c>
      <c r="AU46" s="152"/>
      <c r="AV46" s="250"/>
      <c r="AW46" s="251"/>
      <c r="AX46" s="110">
        <f>SUM(AU46:AW46)</f>
        <v>0</v>
      </c>
      <c r="AY46" s="152"/>
      <c r="AZ46" s="250"/>
      <c r="BA46" s="251"/>
      <c r="BB46" s="110">
        <f>SUM(AY46:BA46)</f>
        <v>0</v>
      </c>
      <c r="BC46" s="152"/>
      <c r="BD46" s="250"/>
      <c r="BE46" s="251"/>
      <c r="BF46" s="110">
        <f>SUM(BC46:BE46)</f>
        <v>0</v>
      </c>
      <c r="BG46" s="152"/>
      <c r="BH46" s="250"/>
      <c r="BI46" s="251"/>
      <c r="BJ46" s="110">
        <f>SUM(BG46:BI46)</f>
        <v>0</v>
      </c>
      <c r="BK46" s="152"/>
      <c r="BL46" s="250"/>
      <c r="BM46" s="251"/>
      <c r="BN46" s="110">
        <f>SUM(BK46:BM46)</f>
        <v>0</v>
      </c>
      <c r="BO46" s="148">
        <f>SUM(F46+J46+AL46+AP46)</f>
        <v>0</v>
      </c>
      <c r="BP46" s="170" t="s">
        <v>43</v>
      </c>
    </row>
    <row r="47" spans="1:68" x14ac:dyDescent="0.3">
      <c r="A47" s="172" t="s">
        <v>359</v>
      </c>
      <c r="B47" s="170" t="s">
        <v>294</v>
      </c>
      <c r="C47" s="152"/>
      <c r="D47" s="250"/>
      <c r="E47" s="251"/>
      <c r="F47" s="110">
        <f>SUM(C47:E47)</f>
        <v>0</v>
      </c>
      <c r="G47" s="152"/>
      <c r="H47" s="250"/>
      <c r="I47" s="251"/>
      <c r="J47" s="110">
        <f>SUM(G47:I47)</f>
        <v>0</v>
      </c>
      <c r="K47" s="152"/>
      <c r="L47" s="250"/>
      <c r="M47" s="251"/>
      <c r="N47" s="110">
        <f>SUM(K47:M47)</f>
        <v>0</v>
      </c>
      <c r="O47" s="152"/>
      <c r="P47" s="250"/>
      <c r="Q47" s="251"/>
      <c r="R47" s="110"/>
      <c r="S47" s="152"/>
      <c r="T47" s="250"/>
      <c r="U47" s="251"/>
      <c r="V47" s="110">
        <f>SUM(S47:U47)</f>
        <v>0</v>
      </c>
      <c r="W47" s="152"/>
      <c r="X47" s="250"/>
      <c r="Y47" s="251"/>
      <c r="Z47" s="110"/>
      <c r="AA47" s="152"/>
      <c r="AB47" s="250"/>
      <c r="AC47" s="251"/>
      <c r="AD47" s="110"/>
      <c r="AE47" s="152"/>
      <c r="AF47" s="250"/>
      <c r="AG47" s="251"/>
      <c r="AH47" s="110"/>
      <c r="AI47" s="152"/>
      <c r="AJ47" s="250"/>
      <c r="AK47" s="251"/>
      <c r="AL47" s="110">
        <f>SUM(AI47:AK47)</f>
        <v>0</v>
      </c>
      <c r="AM47" s="152"/>
      <c r="AN47" s="250"/>
      <c r="AO47" s="251"/>
      <c r="AP47" s="110">
        <f>SUM(AM47:AO47)</f>
        <v>0</v>
      </c>
      <c r="AQ47" s="152"/>
      <c r="AR47" s="250"/>
      <c r="AS47" s="251"/>
      <c r="AT47" s="110">
        <f>SUM(AQ47:AS47)</f>
        <v>0</v>
      </c>
      <c r="AU47" s="152"/>
      <c r="AV47" s="250"/>
      <c r="AW47" s="251"/>
      <c r="AX47" s="110">
        <f>SUM(AU47:AW47)</f>
        <v>0</v>
      </c>
      <c r="AY47" s="152"/>
      <c r="AZ47" s="250"/>
      <c r="BA47" s="251"/>
      <c r="BB47" s="110">
        <f>SUM(AY47:BA47)</f>
        <v>0</v>
      </c>
      <c r="BC47" s="152"/>
      <c r="BD47" s="250"/>
      <c r="BE47" s="251"/>
      <c r="BF47" s="110">
        <f>SUM(BC47:BE47)</f>
        <v>0</v>
      </c>
      <c r="BG47" s="152"/>
      <c r="BH47" s="250"/>
      <c r="BI47" s="251"/>
      <c r="BJ47" s="110">
        <f>SUM(BG47:BI47)</f>
        <v>0</v>
      </c>
      <c r="BK47" s="152"/>
      <c r="BL47" s="250"/>
      <c r="BM47" s="251"/>
      <c r="BN47" s="110">
        <f>SUM(BK47:BM47)</f>
        <v>0</v>
      </c>
      <c r="BO47" s="148">
        <f>SUM(F47+J47+AL47+AP47)</f>
        <v>0</v>
      </c>
      <c r="BP47" s="170" t="s">
        <v>294</v>
      </c>
    </row>
    <row r="48" spans="1:68" x14ac:dyDescent="0.3">
      <c r="A48" s="172" t="s">
        <v>399</v>
      </c>
      <c r="B48" s="233" t="s">
        <v>514</v>
      </c>
      <c r="C48" s="152"/>
      <c r="D48" s="250"/>
      <c r="E48" s="251"/>
      <c r="F48" s="110"/>
      <c r="G48" s="152"/>
      <c r="H48" s="250"/>
      <c r="I48" s="251"/>
      <c r="J48" s="110"/>
      <c r="K48" s="152"/>
      <c r="L48" s="250"/>
      <c r="M48" s="251"/>
      <c r="N48" s="110"/>
      <c r="O48" s="152"/>
      <c r="P48" s="250"/>
      <c r="Q48" s="251"/>
      <c r="R48" s="110"/>
      <c r="S48" s="152"/>
      <c r="T48" s="250"/>
      <c r="U48" s="251"/>
      <c r="V48" s="110"/>
      <c r="W48" s="152"/>
      <c r="X48" s="250"/>
      <c r="Y48" s="251"/>
      <c r="Z48" s="110"/>
      <c r="AA48" s="152"/>
      <c r="AB48" s="250"/>
      <c r="AC48" s="251"/>
      <c r="AD48" s="110"/>
      <c r="AE48" s="152"/>
      <c r="AF48" s="250"/>
      <c r="AG48" s="251"/>
      <c r="AH48" s="110"/>
      <c r="AI48" s="152"/>
      <c r="AJ48" s="250"/>
      <c r="AK48" s="251"/>
      <c r="AL48" s="110"/>
      <c r="AM48" s="152"/>
      <c r="AN48" s="250"/>
      <c r="AO48" s="251"/>
      <c r="AP48" s="110"/>
      <c r="AQ48" s="152"/>
      <c r="AR48" s="250"/>
      <c r="AS48" s="251"/>
      <c r="AT48" s="110"/>
      <c r="AU48" s="152"/>
      <c r="AV48" s="250"/>
      <c r="AW48" s="251"/>
      <c r="AX48" s="110"/>
      <c r="AY48" s="152"/>
      <c r="AZ48" s="250"/>
      <c r="BA48" s="251"/>
      <c r="BB48" s="110"/>
      <c r="BC48" s="152"/>
      <c r="BD48" s="250"/>
      <c r="BE48" s="251"/>
      <c r="BF48" s="110"/>
      <c r="BG48" s="152"/>
      <c r="BH48" s="250"/>
      <c r="BI48" s="251"/>
      <c r="BJ48" s="110"/>
      <c r="BK48" s="152"/>
      <c r="BL48" s="250"/>
      <c r="BM48" s="251"/>
      <c r="BN48" s="110"/>
      <c r="BO48" s="148"/>
      <c r="BP48" s="170" t="s">
        <v>514</v>
      </c>
    </row>
    <row r="49" spans="1:68" x14ac:dyDescent="0.3">
      <c r="A49" s="172" t="s">
        <v>517</v>
      </c>
      <c r="B49" s="233" t="s">
        <v>515</v>
      </c>
      <c r="C49" s="152"/>
      <c r="D49" s="250"/>
      <c r="E49" s="251"/>
      <c r="F49" s="110"/>
      <c r="G49" s="152"/>
      <c r="H49" s="250"/>
      <c r="I49" s="251"/>
      <c r="J49" s="110"/>
      <c r="K49" s="152"/>
      <c r="L49" s="250"/>
      <c r="M49" s="251"/>
      <c r="N49" s="110"/>
      <c r="O49" s="152"/>
      <c r="P49" s="250"/>
      <c r="Q49" s="251"/>
      <c r="R49" s="110"/>
      <c r="S49" s="152"/>
      <c r="T49" s="250"/>
      <c r="U49" s="251"/>
      <c r="V49" s="110"/>
      <c r="W49" s="152"/>
      <c r="X49" s="250"/>
      <c r="Y49" s="251"/>
      <c r="Z49" s="110"/>
      <c r="AA49" s="152"/>
      <c r="AB49" s="250"/>
      <c r="AC49" s="251"/>
      <c r="AD49" s="110"/>
      <c r="AE49" s="152"/>
      <c r="AF49" s="250"/>
      <c r="AG49" s="251"/>
      <c r="AH49" s="110"/>
      <c r="AI49" s="152"/>
      <c r="AJ49" s="250"/>
      <c r="AK49" s="251"/>
      <c r="AL49" s="110"/>
      <c r="AM49" s="152"/>
      <c r="AN49" s="250"/>
      <c r="AO49" s="251"/>
      <c r="AP49" s="110"/>
      <c r="AQ49" s="152"/>
      <c r="AR49" s="250"/>
      <c r="AS49" s="251"/>
      <c r="AT49" s="110"/>
      <c r="AU49" s="152"/>
      <c r="AV49" s="250"/>
      <c r="AW49" s="251"/>
      <c r="AX49" s="110"/>
      <c r="AY49" s="152"/>
      <c r="AZ49" s="250"/>
      <c r="BA49" s="251"/>
      <c r="BB49" s="110"/>
      <c r="BC49" s="152"/>
      <c r="BD49" s="250"/>
      <c r="BE49" s="251"/>
      <c r="BF49" s="110"/>
      <c r="BG49" s="152"/>
      <c r="BH49" s="250"/>
      <c r="BI49" s="251"/>
      <c r="BJ49" s="110"/>
      <c r="BK49" s="152"/>
      <c r="BL49" s="250"/>
      <c r="BM49" s="251"/>
      <c r="BN49" s="110"/>
      <c r="BO49" s="148"/>
      <c r="BP49" s="170" t="s">
        <v>515</v>
      </c>
    </row>
    <row r="50" spans="1:68" x14ac:dyDescent="0.3">
      <c r="A50" s="172" t="s">
        <v>518</v>
      </c>
      <c r="B50" s="233" t="s">
        <v>516</v>
      </c>
      <c r="C50" s="152"/>
      <c r="D50" s="250"/>
      <c r="E50" s="251"/>
      <c r="F50" s="110"/>
      <c r="G50" s="152"/>
      <c r="H50" s="250"/>
      <c r="I50" s="251"/>
      <c r="J50" s="110"/>
      <c r="K50" s="152"/>
      <c r="L50" s="250"/>
      <c r="M50" s="251"/>
      <c r="N50" s="110"/>
      <c r="O50" s="152"/>
      <c r="P50" s="250"/>
      <c r="Q50" s="251"/>
      <c r="R50" s="110"/>
      <c r="S50" s="152"/>
      <c r="T50" s="250"/>
      <c r="U50" s="251"/>
      <c r="V50" s="110"/>
      <c r="W50" s="152"/>
      <c r="X50" s="250"/>
      <c r="Y50" s="251"/>
      <c r="Z50" s="110"/>
      <c r="AA50" s="152"/>
      <c r="AB50" s="250"/>
      <c r="AC50" s="251"/>
      <c r="AD50" s="110"/>
      <c r="AE50" s="152"/>
      <c r="AF50" s="250"/>
      <c r="AG50" s="251"/>
      <c r="AH50" s="110"/>
      <c r="AI50" s="152"/>
      <c r="AJ50" s="250"/>
      <c r="AK50" s="251"/>
      <c r="AL50" s="110"/>
      <c r="AM50" s="152"/>
      <c r="AN50" s="250"/>
      <c r="AO50" s="251"/>
      <c r="AP50" s="110"/>
      <c r="AQ50" s="152"/>
      <c r="AR50" s="250"/>
      <c r="AS50" s="251"/>
      <c r="AT50" s="110"/>
      <c r="AU50" s="152"/>
      <c r="AV50" s="250"/>
      <c r="AW50" s="251"/>
      <c r="AX50" s="110"/>
      <c r="AY50" s="152"/>
      <c r="AZ50" s="250"/>
      <c r="BA50" s="251"/>
      <c r="BB50" s="110"/>
      <c r="BC50" s="152"/>
      <c r="BD50" s="250"/>
      <c r="BE50" s="251"/>
      <c r="BF50" s="110"/>
      <c r="BG50" s="152"/>
      <c r="BH50" s="250"/>
      <c r="BI50" s="251"/>
      <c r="BJ50" s="110"/>
      <c r="BK50" s="152"/>
      <c r="BL50" s="250"/>
      <c r="BM50" s="251"/>
      <c r="BN50" s="110"/>
      <c r="BO50" s="148"/>
      <c r="BP50" s="170" t="s">
        <v>516</v>
      </c>
    </row>
    <row r="51" spans="1:68" x14ac:dyDescent="0.3">
      <c r="A51" s="172" t="s">
        <v>97</v>
      </c>
      <c r="B51" s="170" t="s">
        <v>67</v>
      </c>
      <c r="C51" s="152"/>
      <c r="D51" s="250"/>
      <c r="E51" s="251"/>
      <c r="F51" s="110">
        <f t="shared" si="0"/>
        <v>0</v>
      </c>
      <c r="G51" s="152"/>
      <c r="H51" s="250"/>
      <c r="I51" s="251"/>
      <c r="J51" s="110">
        <f>SUM(G51:I51)</f>
        <v>0</v>
      </c>
      <c r="K51" s="152"/>
      <c r="L51" s="250"/>
      <c r="M51" s="251"/>
      <c r="N51" s="110">
        <f>SUM(K51:M51)</f>
        <v>0</v>
      </c>
      <c r="O51" s="152"/>
      <c r="P51" s="250"/>
      <c r="Q51" s="251"/>
      <c r="R51" s="110"/>
      <c r="S51" s="152"/>
      <c r="T51" s="250"/>
      <c r="U51" s="251"/>
      <c r="V51" s="110">
        <f>SUM(S51:U51)</f>
        <v>0</v>
      </c>
      <c r="W51" s="152"/>
      <c r="X51" s="250"/>
      <c r="Y51" s="251"/>
      <c r="Z51" s="110"/>
      <c r="AA51" s="152"/>
      <c r="AB51" s="250"/>
      <c r="AC51" s="251"/>
      <c r="AD51" s="110"/>
      <c r="AE51" s="152"/>
      <c r="AF51" s="250"/>
      <c r="AG51" s="251"/>
      <c r="AH51" s="110"/>
      <c r="AI51" s="152"/>
      <c r="AJ51" s="250"/>
      <c r="AK51" s="251"/>
      <c r="AL51" s="110">
        <f>SUM(AI51:AK51)</f>
        <v>0</v>
      </c>
      <c r="AM51" s="152"/>
      <c r="AN51" s="250"/>
      <c r="AO51" s="251"/>
      <c r="AP51" s="110">
        <f t="shared" si="1"/>
        <v>0</v>
      </c>
      <c r="AQ51" s="152"/>
      <c r="AR51" s="250"/>
      <c r="AS51" s="251"/>
      <c r="AT51" s="110">
        <f>SUM(AQ51:AS51)</f>
        <v>0</v>
      </c>
      <c r="AU51" s="152"/>
      <c r="AV51" s="250"/>
      <c r="AW51" s="251"/>
      <c r="AX51" s="110">
        <f>SUM(AU51:AW51)</f>
        <v>0</v>
      </c>
      <c r="AY51" s="152"/>
      <c r="AZ51" s="250"/>
      <c r="BA51" s="251"/>
      <c r="BB51" s="110">
        <f>SUM(AY51:BA51)</f>
        <v>0</v>
      </c>
      <c r="BC51" s="152"/>
      <c r="BD51" s="250"/>
      <c r="BE51" s="251"/>
      <c r="BF51" s="110">
        <f>SUM(BC51:BE51)</f>
        <v>0</v>
      </c>
      <c r="BG51" s="152"/>
      <c r="BH51" s="250"/>
      <c r="BI51" s="251"/>
      <c r="BJ51" s="110">
        <f>SUM(BG51:BI51)</f>
        <v>0</v>
      </c>
      <c r="BK51" s="152"/>
      <c r="BL51" s="250"/>
      <c r="BM51" s="251"/>
      <c r="BN51" s="110">
        <f>SUM(BK51:BM51)</f>
        <v>0</v>
      </c>
      <c r="BO51" s="148">
        <f>SUM(F51+J51+AL51+AP51)</f>
        <v>0</v>
      </c>
      <c r="BP51" s="170" t="s">
        <v>67</v>
      </c>
    </row>
    <row r="52" spans="1:68" x14ac:dyDescent="0.3">
      <c r="A52" s="172"/>
      <c r="B52" s="173" t="s">
        <v>68</v>
      </c>
      <c r="C52" s="196"/>
      <c r="D52" s="250"/>
      <c r="E52" s="252"/>
      <c r="F52" s="109"/>
      <c r="G52" s="196"/>
      <c r="H52" s="250"/>
      <c r="I52" s="252"/>
      <c r="J52" s="109"/>
      <c r="K52" s="196"/>
      <c r="L52" s="250"/>
      <c r="M52" s="252"/>
      <c r="N52" s="109"/>
      <c r="O52" s="196"/>
      <c r="P52" s="250"/>
      <c r="Q52" s="252"/>
      <c r="R52" s="109"/>
      <c r="S52" s="196"/>
      <c r="T52" s="250"/>
      <c r="U52" s="252"/>
      <c r="V52" s="109"/>
      <c r="W52" s="196"/>
      <c r="X52" s="250"/>
      <c r="Y52" s="252"/>
      <c r="Z52" s="109"/>
      <c r="AA52" s="196"/>
      <c r="AB52" s="250"/>
      <c r="AC52" s="252"/>
      <c r="AD52" s="109"/>
      <c r="AE52" s="196"/>
      <c r="AF52" s="250"/>
      <c r="AG52" s="252"/>
      <c r="AH52" s="109"/>
      <c r="AI52" s="196"/>
      <c r="AJ52" s="250"/>
      <c r="AK52" s="252"/>
      <c r="AL52" s="109"/>
      <c r="AM52" s="196"/>
      <c r="AN52" s="250"/>
      <c r="AO52" s="252"/>
      <c r="AP52" s="109"/>
      <c r="AQ52" s="196"/>
      <c r="AR52" s="250"/>
      <c r="AS52" s="252"/>
      <c r="AT52" s="109"/>
      <c r="AU52" s="196"/>
      <c r="AV52" s="250"/>
      <c r="AW52" s="252"/>
      <c r="AX52" s="109"/>
      <c r="AY52" s="196"/>
      <c r="AZ52" s="250"/>
      <c r="BA52" s="252"/>
      <c r="BB52" s="109"/>
      <c r="BC52" s="196"/>
      <c r="BD52" s="250"/>
      <c r="BE52" s="252"/>
      <c r="BF52" s="109"/>
      <c r="BG52" s="196"/>
      <c r="BH52" s="250"/>
      <c r="BI52" s="252"/>
      <c r="BJ52" s="109"/>
      <c r="BK52" s="196"/>
      <c r="BL52" s="250"/>
      <c r="BM52" s="252"/>
      <c r="BN52" s="109"/>
      <c r="BO52" s="149"/>
      <c r="BP52" s="173" t="s">
        <v>68</v>
      </c>
    </row>
    <row r="53" spans="1:68" x14ac:dyDescent="0.3">
      <c r="A53" s="172" t="s">
        <v>98</v>
      </c>
      <c r="B53" s="170" t="s">
        <v>68</v>
      </c>
      <c r="C53" s="152"/>
      <c r="D53" s="250"/>
      <c r="E53" s="251"/>
      <c r="F53" s="110">
        <f t="shared" si="0"/>
        <v>0</v>
      </c>
      <c r="G53" s="152"/>
      <c r="H53" s="250"/>
      <c r="I53" s="251"/>
      <c r="J53" s="110">
        <f>SUM(G53:I53)</f>
        <v>0</v>
      </c>
      <c r="K53" s="152"/>
      <c r="L53" s="250"/>
      <c r="M53" s="251"/>
      <c r="N53" s="110">
        <f>SUM(K53:M53)</f>
        <v>0</v>
      </c>
      <c r="O53" s="152"/>
      <c r="P53" s="250"/>
      <c r="Q53" s="251"/>
      <c r="R53" s="110"/>
      <c r="S53" s="152"/>
      <c r="T53" s="250"/>
      <c r="U53" s="251"/>
      <c r="V53" s="110">
        <f>SUM(S53:U53)</f>
        <v>0</v>
      </c>
      <c r="W53" s="152"/>
      <c r="X53" s="250"/>
      <c r="Y53" s="251"/>
      <c r="Z53" s="110"/>
      <c r="AA53" s="152"/>
      <c r="AB53" s="250"/>
      <c r="AC53" s="251"/>
      <c r="AD53" s="110"/>
      <c r="AE53" s="152"/>
      <c r="AF53" s="250"/>
      <c r="AG53" s="251"/>
      <c r="AH53" s="110"/>
      <c r="AI53" s="152"/>
      <c r="AJ53" s="250"/>
      <c r="AK53" s="251"/>
      <c r="AL53" s="110">
        <f>SUM(AI53:AK53)</f>
        <v>0</v>
      </c>
      <c r="AM53" s="152"/>
      <c r="AN53" s="250"/>
      <c r="AO53" s="251"/>
      <c r="AP53" s="110">
        <f t="shared" si="1"/>
        <v>0</v>
      </c>
      <c r="AQ53" s="152"/>
      <c r="AR53" s="250"/>
      <c r="AS53" s="251"/>
      <c r="AT53" s="110">
        <f>SUM(AQ53:AS53)</f>
        <v>0</v>
      </c>
      <c r="AU53" s="152"/>
      <c r="AV53" s="250"/>
      <c r="AW53" s="251"/>
      <c r="AX53" s="110">
        <f>SUM(AU53:AW53)</f>
        <v>0</v>
      </c>
      <c r="AY53" s="152"/>
      <c r="AZ53" s="250"/>
      <c r="BA53" s="251"/>
      <c r="BB53" s="110">
        <f>SUM(AY53:BA53)</f>
        <v>0</v>
      </c>
      <c r="BC53" s="152"/>
      <c r="BD53" s="250"/>
      <c r="BE53" s="251"/>
      <c r="BF53" s="110">
        <f>SUM(BC53:BE53)</f>
        <v>0</v>
      </c>
      <c r="BG53" s="152"/>
      <c r="BH53" s="250"/>
      <c r="BI53" s="251"/>
      <c r="BJ53" s="110">
        <f>SUM(BG53:BI53)</f>
        <v>0</v>
      </c>
      <c r="BK53" s="152"/>
      <c r="BL53" s="250"/>
      <c r="BM53" s="251"/>
      <c r="BN53" s="110">
        <f>SUM(BK53:BM53)</f>
        <v>0</v>
      </c>
      <c r="BO53" s="148">
        <f>SUM(F53+J53+AL53+AP53)</f>
        <v>0</v>
      </c>
      <c r="BP53" s="170" t="s">
        <v>68</v>
      </c>
    </row>
    <row r="54" spans="1:68" x14ac:dyDescent="0.3">
      <c r="A54" s="172" t="s">
        <v>99</v>
      </c>
      <c r="B54" s="170" t="s">
        <v>69</v>
      </c>
      <c r="C54" s="152"/>
      <c r="D54" s="250"/>
      <c r="E54" s="251"/>
      <c r="F54" s="110">
        <f t="shared" si="0"/>
        <v>0</v>
      </c>
      <c r="G54" s="152"/>
      <c r="H54" s="250"/>
      <c r="I54" s="251"/>
      <c r="J54" s="110">
        <f>SUM(G54:I54)</f>
        <v>0</v>
      </c>
      <c r="K54" s="152"/>
      <c r="L54" s="250"/>
      <c r="M54" s="251"/>
      <c r="N54" s="110">
        <f>SUM(K54:M54)</f>
        <v>0</v>
      </c>
      <c r="O54" s="152"/>
      <c r="P54" s="250"/>
      <c r="Q54" s="251"/>
      <c r="R54" s="110"/>
      <c r="S54" s="152"/>
      <c r="T54" s="250"/>
      <c r="U54" s="251"/>
      <c r="V54" s="110">
        <f>SUM(S54:U54)</f>
        <v>0</v>
      </c>
      <c r="W54" s="152"/>
      <c r="X54" s="250"/>
      <c r="Y54" s="251"/>
      <c r="Z54" s="110"/>
      <c r="AA54" s="152"/>
      <c r="AB54" s="250"/>
      <c r="AC54" s="251"/>
      <c r="AD54" s="110"/>
      <c r="AE54" s="152"/>
      <c r="AF54" s="250"/>
      <c r="AG54" s="251"/>
      <c r="AH54" s="110"/>
      <c r="AI54" s="152"/>
      <c r="AJ54" s="250"/>
      <c r="AK54" s="251"/>
      <c r="AL54" s="110">
        <f>SUM(AI54:AK54)</f>
        <v>0</v>
      </c>
      <c r="AM54" s="152"/>
      <c r="AN54" s="250"/>
      <c r="AO54" s="251"/>
      <c r="AP54" s="110">
        <f t="shared" si="1"/>
        <v>0</v>
      </c>
      <c r="AQ54" s="152"/>
      <c r="AR54" s="250"/>
      <c r="AS54" s="251"/>
      <c r="AT54" s="110">
        <f>SUM(AQ54:AS54)</f>
        <v>0</v>
      </c>
      <c r="AU54" s="152"/>
      <c r="AV54" s="250"/>
      <c r="AW54" s="251"/>
      <c r="AX54" s="110">
        <f>SUM(AU54:AW54)</f>
        <v>0</v>
      </c>
      <c r="AY54" s="152"/>
      <c r="AZ54" s="250"/>
      <c r="BA54" s="251"/>
      <c r="BB54" s="110">
        <f>SUM(AY54:BA54)</f>
        <v>0</v>
      </c>
      <c r="BC54" s="152"/>
      <c r="BD54" s="250"/>
      <c r="BE54" s="251"/>
      <c r="BF54" s="110">
        <f>SUM(BC54:BE54)</f>
        <v>0</v>
      </c>
      <c r="BG54" s="152"/>
      <c r="BH54" s="250"/>
      <c r="BI54" s="251"/>
      <c r="BJ54" s="110">
        <f>SUM(BG54:BI54)</f>
        <v>0</v>
      </c>
      <c r="BK54" s="152"/>
      <c r="BL54" s="250"/>
      <c r="BM54" s="251"/>
      <c r="BN54" s="110">
        <f>SUM(BK54:BM54)</f>
        <v>0</v>
      </c>
      <c r="BO54" s="148">
        <f>SUM(F54+J54+AL54+AP54)</f>
        <v>0</v>
      </c>
      <c r="BP54" s="170" t="s">
        <v>69</v>
      </c>
    </row>
    <row r="55" spans="1:68" x14ac:dyDescent="0.3">
      <c r="A55" s="172" t="s">
        <v>100</v>
      </c>
      <c r="B55" s="170" t="s">
        <v>70</v>
      </c>
      <c r="C55" s="152"/>
      <c r="D55" s="250"/>
      <c r="E55" s="251"/>
      <c r="F55" s="110">
        <f t="shared" si="0"/>
        <v>0</v>
      </c>
      <c r="G55" s="152"/>
      <c r="H55" s="250"/>
      <c r="I55" s="251"/>
      <c r="J55" s="110">
        <f>SUM(G55:I55)</f>
        <v>0</v>
      </c>
      <c r="K55" s="152"/>
      <c r="L55" s="250"/>
      <c r="M55" s="251"/>
      <c r="N55" s="110">
        <f>SUM(K55:M55)</f>
        <v>0</v>
      </c>
      <c r="O55" s="152"/>
      <c r="P55" s="250"/>
      <c r="Q55" s="251"/>
      <c r="R55" s="110"/>
      <c r="S55" s="152"/>
      <c r="T55" s="250"/>
      <c r="U55" s="251"/>
      <c r="V55" s="110">
        <f>SUM(S55:U55)</f>
        <v>0</v>
      </c>
      <c r="W55" s="152"/>
      <c r="X55" s="250"/>
      <c r="Y55" s="251"/>
      <c r="Z55" s="110"/>
      <c r="AA55" s="152"/>
      <c r="AB55" s="250"/>
      <c r="AC55" s="251"/>
      <c r="AD55" s="110"/>
      <c r="AE55" s="152"/>
      <c r="AF55" s="250"/>
      <c r="AG55" s="251"/>
      <c r="AH55" s="110"/>
      <c r="AI55" s="152"/>
      <c r="AJ55" s="250"/>
      <c r="AK55" s="251"/>
      <c r="AL55" s="110">
        <f>SUM(AI55:AK55)</f>
        <v>0</v>
      </c>
      <c r="AM55" s="152"/>
      <c r="AN55" s="250"/>
      <c r="AO55" s="251"/>
      <c r="AP55" s="110">
        <f t="shared" si="1"/>
        <v>0</v>
      </c>
      <c r="AQ55" s="152"/>
      <c r="AR55" s="250"/>
      <c r="AS55" s="251"/>
      <c r="AT55" s="110">
        <f>SUM(AQ55:AS55)</f>
        <v>0</v>
      </c>
      <c r="AU55" s="152"/>
      <c r="AV55" s="250"/>
      <c r="AW55" s="251"/>
      <c r="AX55" s="110">
        <f>SUM(AU55:AW55)</f>
        <v>0</v>
      </c>
      <c r="AY55" s="152"/>
      <c r="AZ55" s="250"/>
      <c r="BA55" s="251"/>
      <c r="BB55" s="110">
        <f>SUM(AY55:BA55)</f>
        <v>0</v>
      </c>
      <c r="BC55" s="152"/>
      <c r="BD55" s="250"/>
      <c r="BE55" s="251"/>
      <c r="BF55" s="110">
        <f>SUM(BC55:BE55)</f>
        <v>0</v>
      </c>
      <c r="BG55" s="152"/>
      <c r="BH55" s="250"/>
      <c r="BI55" s="251"/>
      <c r="BJ55" s="110">
        <f>SUM(BG55:BI55)</f>
        <v>0</v>
      </c>
      <c r="BK55" s="152"/>
      <c r="BL55" s="250"/>
      <c r="BM55" s="251"/>
      <c r="BN55" s="110">
        <f>SUM(BK55:BM55)</f>
        <v>0</v>
      </c>
      <c r="BO55" s="148">
        <f>SUM(F55+J55+AL55+AP55)</f>
        <v>0</v>
      </c>
      <c r="BP55" s="170" t="s">
        <v>70</v>
      </c>
    </row>
    <row r="56" spans="1:68" x14ac:dyDescent="0.3">
      <c r="A56" s="172" t="s">
        <v>101</v>
      </c>
      <c r="B56" s="170" t="s">
        <v>71</v>
      </c>
      <c r="C56" s="152"/>
      <c r="D56" s="250"/>
      <c r="E56" s="251"/>
      <c r="F56" s="110">
        <f t="shared" si="0"/>
        <v>0</v>
      </c>
      <c r="G56" s="152"/>
      <c r="H56" s="250"/>
      <c r="I56" s="251"/>
      <c r="J56" s="110">
        <f>SUM(G56:I56)</f>
        <v>0</v>
      </c>
      <c r="K56" s="152"/>
      <c r="L56" s="250"/>
      <c r="M56" s="251"/>
      <c r="N56" s="110">
        <f>SUM(K56:M56)</f>
        <v>0</v>
      </c>
      <c r="O56" s="152"/>
      <c r="P56" s="250"/>
      <c r="Q56" s="251"/>
      <c r="R56" s="110"/>
      <c r="S56" s="152"/>
      <c r="T56" s="250"/>
      <c r="U56" s="251"/>
      <c r="V56" s="110">
        <f>SUM(S56:U56)</f>
        <v>0</v>
      </c>
      <c r="W56" s="152"/>
      <c r="X56" s="250"/>
      <c r="Y56" s="251"/>
      <c r="Z56" s="110"/>
      <c r="AA56" s="152"/>
      <c r="AB56" s="250"/>
      <c r="AC56" s="251"/>
      <c r="AD56" s="110"/>
      <c r="AE56" s="152"/>
      <c r="AF56" s="250"/>
      <c r="AG56" s="251"/>
      <c r="AH56" s="110"/>
      <c r="AI56" s="152"/>
      <c r="AJ56" s="250"/>
      <c r="AK56" s="251"/>
      <c r="AL56" s="110">
        <f>SUM(AI56:AK56)</f>
        <v>0</v>
      </c>
      <c r="AM56" s="152"/>
      <c r="AN56" s="250"/>
      <c r="AO56" s="251"/>
      <c r="AP56" s="110">
        <f t="shared" si="1"/>
        <v>0</v>
      </c>
      <c r="AQ56" s="152"/>
      <c r="AR56" s="250"/>
      <c r="AS56" s="251"/>
      <c r="AT56" s="110">
        <f>SUM(AQ56:AS56)</f>
        <v>0</v>
      </c>
      <c r="AU56" s="152"/>
      <c r="AV56" s="250"/>
      <c r="AW56" s="251"/>
      <c r="AX56" s="110">
        <f>SUM(AU56:AW56)</f>
        <v>0</v>
      </c>
      <c r="AY56" s="152"/>
      <c r="AZ56" s="250"/>
      <c r="BA56" s="251"/>
      <c r="BB56" s="110">
        <f>SUM(AY56:BA56)</f>
        <v>0</v>
      </c>
      <c r="BC56" s="152"/>
      <c r="BD56" s="250"/>
      <c r="BE56" s="251"/>
      <c r="BF56" s="110">
        <f>SUM(BC56:BE56)</f>
        <v>0</v>
      </c>
      <c r="BG56" s="152"/>
      <c r="BH56" s="250"/>
      <c r="BI56" s="251"/>
      <c r="BJ56" s="110">
        <f>SUM(BG56:BI56)</f>
        <v>0</v>
      </c>
      <c r="BK56" s="152"/>
      <c r="BL56" s="250"/>
      <c r="BM56" s="251"/>
      <c r="BN56" s="110">
        <f>SUM(BK56:BM56)</f>
        <v>0</v>
      </c>
      <c r="BO56" s="148">
        <f>SUM(F56+J56+AL56+AP56)</f>
        <v>0</v>
      </c>
      <c r="BP56" s="170" t="s">
        <v>71</v>
      </c>
    </row>
    <row r="57" spans="1:68" x14ac:dyDescent="0.3">
      <c r="A57" s="172" t="s">
        <v>102</v>
      </c>
      <c r="B57" s="170" t="s">
        <v>72</v>
      </c>
      <c r="C57" s="152"/>
      <c r="D57" s="250"/>
      <c r="E57" s="251"/>
      <c r="F57" s="110">
        <f t="shared" si="0"/>
        <v>0</v>
      </c>
      <c r="G57" s="152"/>
      <c r="H57" s="250"/>
      <c r="I57" s="251"/>
      <c r="J57" s="110">
        <f>SUM(G57:I57)</f>
        <v>0</v>
      </c>
      <c r="K57" s="152"/>
      <c r="L57" s="250"/>
      <c r="M57" s="251"/>
      <c r="N57" s="110">
        <f>SUM(K57:M57)</f>
        <v>0</v>
      </c>
      <c r="O57" s="152"/>
      <c r="P57" s="250"/>
      <c r="Q57" s="251"/>
      <c r="R57" s="110"/>
      <c r="S57" s="152"/>
      <c r="T57" s="250"/>
      <c r="U57" s="251"/>
      <c r="V57" s="110">
        <f>SUM(S57:U57)</f>
        <v>0</v>
      </c>
      <c r="W57" s="152"/>
      <c r="X57" s="250"/>
      <c r="Y57" s="251"/>
      <c r="Z57" s="110"/>
      <c r="AA57" s="152"/>
      <c r="AB57" s="250"/>
      <c r="AC57" s="251"/>
      <c r="AD57" s="110"/>
      <c r="AE57" s="152"/>
      <c r="AF57" s="250"/>
      <c r="AG57" s="251"/>
      <c r="AH57" s="110"/>
      <c r="AI57" s="152"/>
      <c r="AJ57" s="250"/>
      <c r="AK57" s="251"/>
      <c r="AL57" s="110">
        <f>SUM(AI57:AK57)</f>
        <v>0</v>
      </c>
      <c r="AM57" s="152"/>
      <c r="AN57" s="250"/>
      <c r="AO57" s="251"/>
      <c r="AP57" s="110">
        <f t="shared" si="1"/>
        <v>0</v>
      </c>
      <c r="AQ57" s="152"/>
      <c r="AR57" s="250"/>
      <c r="AS57" s="251"/>
      <c r="AT57" s="110">
        <f>SUM(AQ57:AS57)</f>
        <v>0</v>
      </c>
      <c r="AU57" s="152"/>
      <c r="AV57" s="250"/>
      <c r="AW57" s="251"/>
      <c r="AX57" s="110">
        <f>SUM(AU57:AW57)</f>
        <v>0</v>
      </c>
      <c r="AY57" s="152"/>
      <c r="AZ57" s="250"/>
      <c r="BA57" s="251"/>
      <c r="BB57" s="110">
        <f>SUM(AY57:BA57)</f>
        <v>0</v>
      </c>
      <c r="BC57" s="152"/>
      <c r="BD57" s="250"/>
      <c r="BE57" s="251"/>
      <c r="BF57" s="110">
        <f>SUM(BC57:BE57)</f>
        <v>0</v>
      </c>
      <c r="BG57" s="152"/>
      <c r="BH57" s="250"/>
      <c r="BI57" s="251"/>
      <c r="BJ57" s="110">
        <f>SUM(BG57:BI57)</f>
        <v>0</v>
      </c>
      <c r="BK57" s="152"/>
      <c r="BL57" s="250"/>
      <c r="BM57" s="251"/>
      <c r="BN57" s="110">
        <f>SUM(BK57:BM57)</f>
        <v>0</v>
      </c>
      <c r="BO57" s="148">
        <f>SUM(F57+J57+AL57+AP57)</f>
        <v>0</v>
      </c>
      <c r="BP57" s="170" t="s">
        <v>72</v>
      </c>
    </row>
    <row r="58" spans="1:68" x14ac:dyDescent="0.3">
      <c r="A58" s="166"/>
      <c r="B58" s="173" t="s">
        <v>356</v>
      </c>
      <c r="C58" s="157"/>
      <c r="D58" s="253"/>
      <c r="E58" s="254"/>
      <c r="F58" s="158"/>
      <c r="G58" s="157"/>
      <c r="H58" s="253"/>
      <c r="I58" s="254"/>
      <c r="J58" s="158"/>
      <c r="K58" s="157"/>
      <c r="L58" s="253"/>
      <c r="M58" s="254"/>
      <c r="N58" s="158"/>
      <c r="O58" s="157"/>
      <c r="P58" s="253"/>
      <c r="Q58" s="254"/>
      <c r="R58" s="158"/>
      <c r="S58" s="157"/>
      <c r="T58" s="253"/>
      <c r="U58" s="254"/>
      <c r="V58" s="158"/>
      <c r="W58" s="157"/>
      <c r="X58" s="253"/>
      <c r="Y58" s="254"/>
      <c r="Z58" s="158"/>
      <c r="AA58" s="157"/>
      <c r="AB58" s="253"/>
      <c r="AC58" s="254"/>
      <c r="AD58" s="158"/>
      <c r="AE58" s="157"/>
      <c r="AF58" s="253"/>
      <c r="AG58" s="254"/>
      <c r="AH58" s="158"/>
      <c r="AI58" s="157"/>
      <c r="AJ58" s="253"/>
      <c r="AK58" s="254"/>
      <c r="AL58" s="158"/>
      <c r="AM58" s="157"/>
      <c r="AN58" s="253"/>
      <c r="AO58" s="254"/>
      <c r="AP58" s="158"/>
      <c r="AQ58" s="157"/>
      <c r="AR58" s="253"/>
      <c r="AS58" s="254"/>
      <c r="AT58" s="158"/>
      <c r="AU58" s="157"/>
      <c r="AV58" s="253"/>
      <c r="AW58" s="254"/>
      <c r="AX58" s="158"/>
      <c r="AY58" s="157"/>
      <c r="AZ58" s="253"/>
      <c r="BA58" s="254"/>
      <c r="BB58" s="158"/>
      <c r="BC58" s="157"/>
      <c r="BD58" s="253"/>
      <c r="BE58" s="254"/>
      <c r="BF58" s="158"/>
      <c r="BG58" s="157"/>
      <c r="BH58" s="253"/>
      <c r="BI58" s="254"/>
      <c r="BJ58" s="158"/>
      <c r="BK58" s="157"/>
      <c r="BL58" s="253"/>
      <c r="BM58" s="254"/>
      <c r="BN58" s="158"/>
      <c r="BO58" s="159"/>
      <c r="BP58" s="173" t="s">
        <v>356</v>
      </c>
    </row>
    <row r="59" spans="1:68" ht="15" thickBot="1" x14ac:dyDescent="0.35">
      <c r="A59" s="166" t="s">
        <v>103</v>
      </c>
      <c r="B59" s="169" t="s">
        <v>357</v>
      </c>
      <c r="C59" s="153"/>
      <c r="D59" s="160"/>
      <c r="E59" s="161"/>
      <c r="F59" s="156">
        <v>0</v>
      </c>
      <c r="G59" s="153"/>
      <c r="H59" s="160"/>
      <c r="I59" s="161"/>
      <c r="J59" s="156">
        <v>0</v>
      </c>
      <c r="K59" s="153"/>
      <c r="L59" s="160"/>
      <c r="M59" s="161"/>
      <c r="N59" s="163">
        <f>SUM(K59:M59)</f>
        <v>0</v>
      </c>
      <c r="O59" s="153"/>
      <c r="P59" s="160"/>
      <c r="Q59" s="161"/>
      <c r="R59" s="156"/>
      <c r="S59" s="153"/>
      <c r="T59" s="160"/>
      <c r="U59" s="161"/>
      <c r="V59" s="163">
        <f>SUM(S59:U59)</f>
        <v>0</v>
      </c>
      <c r="W59" s="153"/>
      <c r="X59" s="160"/>
      <c r="Y59" s="161"/>
      <c r="Z59" s="156"/>
      <c r="AA59" s="153"/>
      <c r="AB59" s="160"/>
      <c r="AC59" s="161"/>
      <c r="AD59" s="156"/>
      <c r="AE59" s="153"/>
      <c r="AF59" s="160"/>
      <c r="AG59" s="161"/>
      <c r="AH59" s="156"/>
      <c r="AI59" s="153"/>
      <c r="AJ59" s="160"/>
      <c r="AK59" s="161"/>
      <c r="AL59" s="156"/>
      <c r="AM59" s="153"/>
      <c r="AN59" s="160"/>
      <c r="AO59" s="161"/>
      <c r="AP59" s="156"/>
      <c r="AQ59" s="153"/>
      <c r="AR59" s="160"/>
      <c r="AS59" s="161"/>
      <c r="AT59" s="156"/>
      <c r="AU59" s="153"/>
      <c r="AV59" s="160"/>
      <c r="AW59" s="161"/>
      <c r="AX59" s="156">
        <v>0</v>
      </c>
      <c r="AY59" s="153"/>
      <c r="AZ59" s="160"/>
      <c r="BA59" s="161"/>
      <c r="BB59" s="156"/>
      <c r="BC59" s="153"/>
      <c r="BD59" s="160"/>
      <c r="BE59" s="161"/>
      <c r="BF59" s="156">
        <v>0</v>
      </c>
      <c r="BG59" s="153"/>
      <c r="BH59" s="160"/>
      <c r="BI59" s="161"/>
      <c r="BJ59" s="156">
        <v>0</v>
      </c>
      <c r="BK59" s="153"/>
      <c r="BL59" s="160"/>
      <c r="BM59" s="161"/>
      <c r="BN59" s="156">
        <v>0</v>
      </c>
      <c r="BO59" s="92">
        <v>0</v>
      </c>
      <c r="BP59" s="170" t="s">
        <v>357</v>
      </c>
    </row>
    <row r="60" spans="1:68" ht="15" thickBot="1" x14ac:dyDescent="0.35">
      <c r="A60" s="167" t="s">
        <v>360</v>
      </c>
      <c r="B60" s="171" t="s">
        <v>321</v>
      </c>
      <c r="C60" s="29">
        <f>SUM(C15:C57)</f>
        <v>0</v>
      </c>
      <c r="D60" s="30">
        <f>SUM(D15:D57)</f>
        <v>0</v>
      </c>
      <c r="E60" s="30">
        <f>SUM(E15:E57)</f>
        <v>0</v>
      </c>
      <c r="F60" s="31">
        <f>SUM(C60:E60)</f>
        <v>0</v>
      </c>
      <c r="G60" s="29">
        <f>SUM(G15:G57)</f>
        <v>0</v>
      </c>
      <c r="H60" s="30">
        <f>SUM(H15:H57)</f>
        <v>0</v>
      </c>
      <c r="I60" s="30">
        <f>SUM(I15:I57)</f>
        <v>0</v>
      </c>
      <c r="J60" s="31">
        <f>SUM(G60:I60)</f>
        <v>0</v>
      </c>
      <c r="K60" s="29"/>
      <c r="L60" s="30"/>
      <c r="M60" s="30"/>
      <c r="N60" s="85">
        <f>SUM(K60:M60)</f>
        <v>0</v>
      </c>
      <c r="O60" s="29"/>
      <c r="P60" s="30"/>
      <c r="Q60" s="30"/>
      <c r="R60" s="31"/>
      <c r="S60" s="29"/>
      <c r="T60" s="30"/>
      <c r="U60" s="30"/>
      <c r="V60" s="85">
        <f>SUM(S60:U60)</f>
        <v>0</v>
      </c>
      <c r="W60" s="29"/>
      <c r="X60" s="30"/>
      <c r="Y60" s="30"/>
      <c r="Z60" s="31"/>
      <c r="AA60" s="29"/>
      <c r="AB60" s="30"/>
      <c r="AC60" s="30"/>
      <c r="AD60" s="31"/>
      <c r="AE60" s="29"/>
      <c r="AF60" s="30"/>
      <c r="AG60" s="30"/>
      <c r="AH60" s="31"/>
      <c r="AI60" s="29">
        <f>SUM(AI15:AI57)</f>
        <v>0</v>
      </c>
      <c r="AJ60" s="30">
        <f>SUM(AJ15:AJ57)</f>
        <v>0</v>
      </c>
      <c r="AK60" s="30">
        <f>SUM(AK15:AK57)</f>
        <v>0</v>
      </c>
      <c r="AL60" s="31">
        <f>SUM(AI60:AK60)</f>
        <v>0</v>
      </c>
      <c r="AM60" s="29">
        <f>SUM(AM15:AM57)</f>
        <v>0</v>
      </c>
      <c r="AN60" s="30">
        <f>SUM(AN15:AN57)</f>
        <v>0</v>
      </c>
      <c r="AO60" s="30">
        <f>SUM(AO15:AO57)</f>
        <v>0</v>
      </c>
      <c r="AP60" s="31">
        <f>SUM(AM60:AO60)</f>
        <v>0</v>
      </c>
      <c r="AQ60" s="29">
        <f>SUM(AQ15:AQ57)</f>
        <v>0</v>
      </c>
      <c r="AR60" s="30">
        <f>SUM(AR15:AR57)</f>
        <v>0</v>
      </c>
      <c r="AS60" s="30">
        <f>SUM(AS15:AS57)</f>
        <v>0</v>
      </c>
      <c r="AT60" s="31">
        <f>SUM(AQ60:AS60)</f>
        <v>0</v>
      </c>
      <c r="AU60" s="29">
        <f>SUM(AU15:AU57)</f>
        <v>0</v>
      </c>
      <c r="AV60" s="30">
        <f>SUM(AV15:AV57)</f>
        <v>0</v>
      </c>
      <c r="AW60" s="30">
        <f>SUM(AW15:AW57)</f>
        <v>0</v>
      </c>
      <c r="AX60" s="31">
        <f>SUM(AU60:AW60)</f>
        <v>0</v>
      </c>
      <c r="AY60" s="29">
        <f>SUM(AY15:AY57)</f>
        <v>0</v>
      </c>
      <c r="AZ60" s="30">
        <f>SUM(AZ15:AZ57)</f>
        <v>0</v>
      </c>
      <c r="BA60" s="30">
        <f>SUM(BA15:BA57)</f>
        <v>0</v>
      </c>
      <c r="BB60" s="31">
        <f>SUM(AY60:BA60)</f>
        <v>0</v>
      </c>
      <c r="BC60" s="29">
        <f>SUM(BC15:BC57)</f>
        <v>0</v>
      </c>
      <c r="BD60" s="30">
        <f>SUM(BD15:BD57)</f>
        <v>0</v>
      </c>
      <c r="BE60" s="30">
        <f>SUM(BE15:BE57)</f>
        <v>0</v>
      </c>
      <c r="BF60" s="31">
        <f>SUM(BC60:BE60)</f>
        <v>0</v>
      </c>
      <c r="BG60" s="29">
        <f>SUM(BG15:BG57)</f>
        <v>0</v>
      </c>
      <c r="BH60" s="30">
        <f>SUM(BH15:BH57)</f>
        <v>0</v>
      </c>
      <c r="BI60" s="30">
        <f>SUM(BI15:BI57)</f>
        <v>0</v>
      </c>
      <c r="BJ60" s="31">
        <f>SUM(BG60:BI60)</f>
        <v>0</v>
      </c>
      <c r="BK60" s="29">
        <f>SUM(BK15:BK57)</f>
        <v>0</v>
      </c>
      <c r="BL60" s="30">
        <f>SUM(BL15:BL57)</f>
        <v>0</v>
      </c>
      <c r="BM60" s="30">
        <f>SUM(BM15:BM57)</f>
        <v>0</v>
      </c>
      <c r="BN60" s="31">
        <f>SUM(BK60:BM60)</f>
        <v>0</v>
      </c>
      <c r="BO60" s="55">
        <f>SUM(F60+J60+AL60+AP60)</f>
        <v>0</v>
      </c>
      <c r="BP60" s="255" t="s">
        <v>321</v>
      </c>
    </row>
    <row r="61" spans="1:68" x14ac:dyDescent="0.3">
      <c r="A61" s="36"/>
      <c r="B61" s="37"/>
      <c r="C61" s="38"/>
      <c r="D61" s="126"/>
      <c r="E61" s="126"/>
      <c r="F61" s="127"/>
      <c r="G61" s="38"/>
      <c r="H61" s="126"/>
      <c r="I61" s="126"/>
      <c r="J61" s="127"/>
      <c r="K61" s="38"/>
      <c r="L61" s="126"/>
      <c r="M61" s="126"/>
      <c r="N61" s="127"/>
      <c r="O61" s="38"/>
      <c r="P61" s="126"/>
      <c r="Q61" s="126"/>
      <c r="R61" s="127"/>
      <c r="S61" s="38"/>
      <c r="T61" s="126"/>
      <c r="U61" s="126"/>
      <c r="V61" s="127"/>
      <c r="W61" s="38"/>
      <c r="X61" s="126"/>
      <c r="Y61" s="126"/>
      <c r="Z61" s="127"/>
      <c r="AA61" s="38"/>
      <c r="AB61" s="126"/>
      <c r="AC61" s="126"/>
      <c r="AD61" s="127"/>
      <c r="AE61" s="38"/>
      <c r="AF61" s="126"/>
      <c r="AG61" s="126"/>
      <c r="AH61" s="127"/>
      <c r="AI61" s="38"/>
      <c r="AJ61" s="126"/>
      <c r="AK61" s="126"/>
      <c r="AL61" s="127"/>
      <c r="AM61" s="38"/>
      <c r="AN61" s="126"/>
      <c r="AO61" s="126"/>
      <c r="AP61" s="127"/>
      <c r="AQ61" s="38"/>
      <c r="AR61" s="126"/>
      <c r="AS61" s="126"/>
      <c r="AT61" s="127"/>
      <c r="AU61" s="38"/>
      <c r="AV61" s="126"/>
      <c r="AW61" s="126"/>
      <c r="AX61" s="127"/>
      <c r="AY61" s="38"/>
      <c r="AZ61" s="126"/>
      <c r="BA61" s="126"/>
      <c r="BB61" s="127"/>
      <c r="BC61" s="38"/>
      <c r="BD61" s="126"/>
      <c r="BE61" s="126"/>
      <c r="BF61" s="127"/>
      <c r="BG61" s="38"/>
      <c r="BH61" s="126"/>
      <c r="BI61" s="126"/>
      <c r="BJ61" s="127"/>
      <c r="BK61" s="38"/>
      <c r="BL61" s="126"/>
      <c r="BM61" s="126"/>
      <c r="BN61" s="127"/>
      <c r="BO61" s="39"/>
      <c r="BP61" s="37"/>
    </row>
    <row r="62" spans="1:68" ht="15" thickBot="1" x14ac:dyDescent="0.35">
      <c r="A62" s="111"/>
      <c r="B62" s="256"/>
      <c r="C62" s="28" t="s">
        <v>15</v>
      </c>
      <c r="D62" s="84" t="s">
        <v>83</v>
      </c>
      <c r="E62" s="84" t="s">
        <v>82</v>
      </c>
      <c r="F62" s="86" t="s">
        <v>16</v>
      </c>
      <c r="G62" s="28" t="s">
        <v>15</v>
      </c>
      <c r="H62" s="84" t="s">
        <v>83</v>
      </c>
      <c r="I62" s="84" t="s">
        <v>82</v>
      </c>
      <c r="J62" s="86" t="s">
        <v>16</v>
      </c>
      <c r="K62" s="28" t="s">
        <v>15</v>
      </c>
      <c r="L62" s="84" t="s">
        <v>83</v>
      </c>
      <c r="M62" s="84" t="s">
        <v>82</v>
      </c>
      <c r="N62" s="86" t="s">
        <v>16</v>
      </c>
      <c r="O62" s="28" t="s">
        <v>15</v>
      </c>
      <c r="P62" s="84" t="s">
        <v>83</v>
      </c>
      <c r="Q62" s="84" t="s">
        <v>82</v>
      </c>
      <c r="R62" s="86" t="s">
        <v>16</v>
      </c>
      <c r="S62" s="28" t="s">
        <v>15</v>
      </c>
      <c r="T62" s="84" t="s">
        <v>83</v>
      </c>
      <c r="U62" s="84" t="s">
        <v>82</v>
      </c>
      <c r="V62" s="86" t="s">
        <v>16</v>
      </c>
      <c r="W62" s="28" t="s">
        <v>15</v>
      </c>
      <c r="X62" s="84" t="s">
        <v>83</v>
      </c>
      <c r="Y62" s="84" t="s">
        <v>82</v>
      </c>
      <c r="Z62" s="86" t="s">
        <v>16</v>
      </c>
      <c r="AA62" s="28" t="s">
        <v>15</v>
      </c>
      <c r="AB62" s="84" t="s">
        <v>83</v>
      </c>
      <c r="AC62" s="84" t="s">
        <v>82</v>
      </c>
      <c r="AD62" s="86" t="s">
        <v>16</v>
      </c>
      <c r="AE62" s="28" t="s">
        <v>15</v>
      </c>
      <c r="AF62" s="84" t="s">
        <v>83</v>
      </c>
      <c r="AG62" s="84" t="s">
        <v>82</v>
      </c>
      <c r="AH62" s="86" t="s">
        <v>16</v>
      </c>
      <c r="AI62" s="28" t="s">
        <v>15</v>
      </c>
      <c r="AJ62" s="84" t="s">
        <v>83</v>
      </c>
      <c r="AK62" s="84" t="s">
        <v>82</v>
      </c>
      <c r="AL62" s="86" t="s">
        <v>16</v>
      </c>
      <c r="AM62" s="28" t="s">
        <v>15</v>
      </c>
      <c r="AN62" s="84" t="s">
        <v>83</v>
      </c>
      <c r="AO62" s="84" t="s">
        <v>82</v>
      </c>
      <c r="AP62" s="86" t="s">
        <v>16</v>
      </c>
      <c r="AQ62" s="28" t="s">
        <v>15</v>
      </c>
      <c r="AR62" s="84" t="s">
        <v>83</v>
      </c>
      <c r="AS62" s="84" t="s">
        <v>82</v>
      </c>
      <c r="AT62" s="86" t="s">
        <v>16</v>
      </c>
      <c r="AU62" s="28" t="s">
        <v>15</v>
      </c>
      <c r="AV62" s="84" t="s">
        <v>83</v>
      </c>
      <c r="AW62" s="84" t="s">
        <v>82</v>
      </c>
      <c r="AX62" s="86" t="s">
        <v>16</v>
      </c>
      <c r="AY62" s="28" t="s">
        <v>15</v>
      </c>
      <c r="AZ62" s="84" t="s">
        <v>83</v>
      </c>
      <c r="BA62" s="84" t="s">
        <v>82</v>
      </c>
      <c r="BB62" s="86" t="s">
        <v>16</v>
      </c>
      <c r="BC62" s="28" t="s">
        <v>15</v>
      </c>
      <c r="BD62" s="84" t="s">
        <v>83</v>
      </c>
      <c r="BE62" s="84" t="s">
        <v>82</v>
      </c>
      <c r="BF62" s="86" t="s">
        <v>16</v>
      </c>
      <c r="BG62" s="28" t="s">
        <v>15</v>
      </c>
      <c r="BH62" s="84" t="s">
        <v>83</v>
      </c>
      <c r="BI62" s="84" t="s">
        <v>82</v>
      </c>
      <c r="BJ62" s="86" t="s">
        <v>16</v>
      </c>
      <c r="BK62" s="28" t="s">
        <v>15</v>
      </c>
      <c r="BL62" s="84" t="s">
        <v>83</v>
      </c>
      <c r="BM62" s="84" t="s">
        <v>82</v>
      </c>
      <c r="BN62" s="86" t="s">
        <v>16</v>
      </c>
      <c r="BO62" s="13"/>
    </row>
    <row r="63" spans="1:68" ht="15" thickBot="1" x14ac:dyDescent="0.35">
      <c r="A63" s="112">
        <v>2</v>
      </c>
      <c r="B63" s="257" t="s">
        <v>74</v>
      </c>
      <c r="C63" s="249"/>
      <c r="D63" s="250"/>
      <c r="E63" s="250"/>
      <c r="F63" s="109"/>
      <c r="G63" s="249"/>
      <c r="H63" s="250"/>
      <c r="I63" s="250"/>
      <c r="J63" s="109"/>
      <c r="K63" s="249"/>
      <c r="L63" s="250"/>
      <c r="M63" s="250"/>
      <c r="N63" s="109"/>
      <c r="O63" s="249"/>
      <c r="P63" s="250"/>
      <c r="Q63" s="250"/>
      <c r="R63" s="109"/>
      <c r="S63" s="249"/>
      <c r="T63" s="250"/>
      <c r="U63" s="250"/>
      <c r="V63" s="109"/>
      <c r="W63" s="249"/>
      <c r="X63" s="250"/>
      <c r="Y63" s="250"/>
      <c r="Z63" s="109"/>
      <c r="AA63" s="249"/>
      <c r="AB63" s="250"/>
      <c r="AC63" s="250"/>
      <c r="AD63" s="109"/>
      <c r="AE63" s="249"/>
      <c r="AF63" s="250"/>
      <c r="AG63" s="250"/>
      <c r="AH63" s="109"/>
      <c r="AI63" s="249"/>
      <c r="AJ63" s="250"/>
      <c r="AK63" s="250"/>
      <c r="AL63" s="109"/>
      <c r="AM63" s="249"/>
      <c r="AN63" s="250"/>
      <c r="AO63" s="250"/>
      <c r="AP63" s="109"/>
      <c r="AQ63" s="249"/>
      <c r="AR63" s="250"/>
      <c r="AS63" s="250"/>
      <c r="AT63" s="109"/>
      <c r="AU63" s="249"/>
      <c r="AV63" s="250"/>
      <c r="AW63" s="250"/>
      <c r="AX63" s="109"/>
      <c r="AY63" s="249"/>
      <c r="AZ63" s="250"/>
      <c r="BA63" s="250"/>
      <c r="BB63" s="109"/>
      <c r="BC63" s="249"/>
      <c r="BD63" s="250"/>
      <c r="BE63" s="250"/>
      <c r="BF63" s="109"/>
      <c r="BG63" s="249"/>
      <c r="BH63" s="250"/>
      <c r="BI63" s="250"/>
      <c r="BJ63" s="109"/>
      <c r="BK63" s="249"/>
      <c r="BL63" s="250"/>
      <c r="BM63" s="250"/>
      <c r="BN63" s="109"/>
      <c r="BO63" s="40" t="s">
        <v>149</v>
      </c>
      <c r="BP63" s="243"/>
    </row>
    <row r="64" spans="1:68" x14ac:dyDescent="0.3">
      <c r="A64" s="172"/>
      <c r="B64" s="43" t="s">
        <v>37</v>
      </c>
      <c r="C64" s="249"/>
      <c r="D64" s="250"/>
      <c r="E64" s="250"/>
      <c r="F64" s="109"/>
      <c r="G64" s="249"/>
      <c r="H64" s="250"/>
      <c r="I64" s="250"/>
      <c r="J64" s="109"/>
      <c r="K64" s="249"/>
      <c r="L64" s="250"/>
      <c r="M64" s="250"/>
      <c r="N64" s="109"/>
      <c r="O64" s="249"/>
      <c r="P64" s="250"/>
      <c r="Q64" s="250"/>
      <c r="R64" s="109"/>
      <c r="S64" s="249"/>
      <c r="T64" s="250"/>
      <c r="U64" s="250"/>
      <c r="V64" s="109"/>
      <c r="W64" s="249"/>
      <c r="X64" s="250"/>
      <c r="Y64" s="250"/>
      <c r="Z64" s="109"/>
      <c r="AA64" s="249"/>
      <c r="AB64" s="250"/>
      <c r="AC64" s="250"/>
      <c r="AD64" s="109"/>
      <c r="AE64" s="249"/>
      <c r="AF64" s="250"/>
      <c r="AG64" s="250"/>
      <c r="AH64" s="109"/>
      <c r="AI64" s="249"/>
      <c r="AJ64" s="250"/>
      <c r="AK64" s="250"/>
      <c r="AL64" s="109"/>
      <c r="AM64" s="249"/>
      <c r="AN64" s="250"/>
      <c r="AO64" s="250"/>
      <c r="AP64" s="109"/>
      <c r="AQ64" s="249"/>
      <c r="AR64" s="250"/>
      <c r="AS64" s="250"/>
      <c r="AT64" s="109"/>
      <c r="AU64" s="249"/>
      <c r="AV64" s="250"/>
      <c r="AW64" s="250"/>
      <c r="AX64" s="109"/>
      <c r="AY64" s="249"/>
      <c r="AZ64" s="250"/>
      <c r="BA64" s="250"/>
      <c r="BB64" s="109"/>
      <c r="BC64" s="249"/>
      <c r="BD64" s="250"/>
      <c r="BE64" s="250"/>
      <c r="BF64" s="109"/>
      <c r="BG64" s="249"/>
      <c r="BH64" s="250"/>
      <c r="BI64" s="250"/>
      <c r="BJ64" s="109"/>
      <c r="BK64" s="249"/>
      <c r="BL64" s="250"/>
      <c r="BM64" s="250"/>
      <c r="BN64" s="109"/>
      <c r="BO64" s="44"/>
      <c r="BP64" s="43" t="s">
        <v>37</v>
      </c>
    </row>
    <row r="65" spans="1:68" x14ac:dyDescent="0.3">
      <c r="A65" s="113" t="s">
        <v>2</v>
      </c>
      <c r="B65" s="170" t="s">
        <v>38</v>
      </c>
      <c r="C65" s="152"/>
      <c r="D65" s="258"/>
      <c r="E65" s="251"/>
      <c r="F65" s="110">
        <f>SUM(C65:E65)</f>
        <v>0</v>
      </c>
      <c r="G65" s="152"/>
      <c r="H65" s="258"/>
      <c r="I65" s="251"/>
      <c r="J65" s="110">
        <f>SUM(G65:I65)</f>
        <v>0</v>
      </c>
      <c r="K65" s="152"/>
      <c r="L65" s="258"/>
      <c r="M65" s="251"/>
      <c r="N65" s="110"/>
      <c r="O65" s="152"/>
      <c r="P65" s="258"/>
      <c r="Q65" s="251"/>
      <c r="R65" s="110"/>
      <c r="S65" s="152"/>
      <c r="T65" s="258"/>
      <c r="U65" s="251"/>
      <c r="V65" s="110"/>
      <c r="W65" s="152"/>
      <c r="X65" s="258"/>
      <c r="Y65" s="251"/>
      <c r="Z65" s="110"/>
      <c r="AA65" s="152"/>
      <c r="AB65" s="258"/>
      <c r="AC65" s="251"/>
      <c r="AD65" s="110"/>
      <c r="AE65" s="152"/>
      <c r="AF65" s="258"/>
      <c r="AG65" s="251"/>
      <c r="AH65" s="110"/>
      <c r="AI65" s="152"/>
      <c r="AJ65" s="258"/>
      <c r="AK65" s="251"/>
      <c r="AL65" s="110">
        <f>SUM(AI65:AK65)</f>
        <v>0</v>
      </c>
      <c r="AM65" s="152"/>
      <c r="AN65" s="258"/>
      <c r="AO65" s="251"/>
      <c r="AP65" s="110">
        <f>SUM(AM65:AO65)</f>
        <v>0</v>
      </c>
      <c r="AQ65" s="152"/>
      <c r="AR65" s="258"/>
      <c r="AS65" s="251"/>
      <c r="AT65" s="110">
        <f>SUM(AQ65:AS65)</f>
        <v>0</v>
      </c>
      <c r="AU65" s="152"/>
      <c r="AV65" s="258"/>
      <c r="AW65" s="251"/>
      <c r="AX65" s="110">
        <f>SUM(AU65:AW65)</f>
        <v>0</v>
      </c>
      <c r="AY65" s="152"/>
      <c r="AZ65" s="258"/>
      <c r="BA65" s="251"/>
      <c r="BB65" s="110">
        <f>SUM(AY65:BA65)</f>
        <v>0</v>
      </c>
      <c r="BC65" s="152"/>
      <c r="BD65" s="258"/>
      <c r="BE65" s="251"/>
      <c r="BF65" s="110">
        <f>SUM(BC65:BE65)</f>
        <v>0</v>
      </c>
      <c r="BG65" s="152"/>
      <c r="BH65" s="258"/>
      <c r="BI65" s="251"/>
      <c r="BJ65" s="110">
        <f>SUM(BG65:BI65)</f>
        <v>0</v>
      </c>
      <c r="BK65" s="152"/>
      <c r="BL65" s="258"/>
      <c r="BM65" s="251"/>
      <c r="BN65" s="110">
        <f>SUM(BK65:BM65)</f>
        <v>0</v>
      </c>
      <c r="BO65" s="148">
        <f>SUM(F65+J65+AL65+AP65)</f>
        <v>0</v>
      </c>
      <c r="BP65" s="170" t="s">
        <v>38</v>
      </c>
    </row>
    <row r="66" spans="1:68" x14ac:dyDescent="0.3">
      <c r="A66" s="113" t="s">
        <v>3</v>
      </c>
      <c r="B66" s="170" t="s">
        <v>39</v>
      </c>
      <c r="C66" s="152"/>
      <c r="D66" s="258"/>
      <c r="E66" s="251"/>
      <c r="F66" s="110">
        <f>SUM(C66:E66)</f>
        <v>0</v>
      </c>
      <c r="G66" s="152"/>
      <c r="H66" s="258"/>
      <c r="I66" s="251"/>
      <c r="J66" s="110">
        <f>SUM(G66:I66)</f>
        <v>0</v>
      </c>
      <c r="K66" s="152"/>
      <c r="L66" s="258"/>
      <c r="M66" s="251"/>
      <c r="N66" s="110"/>
      <c r="O66" s="152"/>
      <c r="P66" s="258"/>
      <c r="Q66" s="251"/>
      <c r="R66" s="110"/>
      <c r="S66" s="152"/>
      <c r="T66" s="258"/>
      <c r="U66" s="251"/>
      <c r="V66" s="110"/>
      <c r="W66" s="152"/>
      <c r="X66" s="258"/>
      <c r="Y66" s="251"/>
      <c r="Z66" s="110"/>
      <c r="AA66" s="152"/>
      <c r="AB66" s="258"/>
      <c r="AC66" s="251"/>
      <c r="AD66" s="110"/>
      <c r="AE66" s="152"/>
      <c r="AF66" s="258"/>
      <c r="AG66" s="251"/>
      <c r="AH66" s="110"/>
      <c r="AI66" s="152"/>
      <c r="AJ66" s="258"/>
      <c r="AK66" s="251"/>
      <c r="AL66" s="110">
        <f>SUM(AI66:AK66)</f>
        <v>0</v>
      </c>
      <c r="AM66" s="152"/>
      <c r="AN66" s="258"/>
      <c r="AO66" s="251"/>
      <c r="AP66" s="110">
        <f>SUM(AM66:AO66)</f>
        <v>0</v>
      </c>
      <c r="AQ66" s="152"/>
      <c r="AR66" s="258"/>
      <c r="AS66" s="251"/>
      <c r="AT66" s="110">
        <f>SUM(AQ66:AS66)</f>
        <v>0</v>
      </c>
      <c r="AU66" s="152"/>
      <c r="AV66" s="258"/>
      <c r="AW66" s="251"/>
      <c r="AX66" s="110">
        <f>SUM(AU66:AW66)</f>
        <v>0</v>
      </c>
      <c r="AY66" s="152"/>
      <c r="AZ66" s="258"/>
      <c r="BA66" s="251"/>
      <c r="BB66" s="110">
        <f>SUM(AY66:BA66)</f>
        <v>0</v>
      </c>
      <c r="BC66" s="152"/>
      <c r="BD66" s="258"/>
      <c r="BE66" s="251"/>
      <c r="BF66" s="110">
        <f>SUM(BC66:BE66)</f>
        <v>0</v>
      </c>
      <c r="BG66" s="152"/>
      <c r="BH66" s="258"/>
      <c r="BI66" s="251"/>
      <c r="BJ66" s="110">
        <f>SUM(BG66:BI66)</f>
        <v>0</v>
      </c>
      <c r="BK66" s="152"/>
      <c r="BL66" s="258"/>
      <c r="BM66" s="251"/>
      <c r="BN66" s="110">
        <f>SUM(BK66:BM66)</f>
        <v>0</v>
      </c>
      <c r="BO66" s="148">
        <f>SUM(F66+J66+AL66+AP66)</f>
        <v>0</v>
      </c>
      <c r="BP66" s="170" t="s">
        <v>39</v>
      </c>
    </row>
    <row r="67" spans="1:68" x14ac:dyDescent="0.3">
      <c r="A67" s="113"/>
      <c r="B67" s="173" t="s">
        <v>44</v>
      </c>
      <c r="C67" s="196"/>
      <c r="D67" s="250"/>
      <c r="E67" s="252"/>
      <c r="F67" s="109"/>
      <c r="G67" s="196"/>
      <c r="H67" s="250"/>
      <c r="I67" s="252"/>
      <c r="J67" s="109"/>
      <c r="K67" s="196"/>
      <c r="L67" s="250"/>
      <c r="M67" s="252"/>
      <c r="N67" s="109"/>
      <c r="O67" s="196"/>
      <c r="P67" s="250"/>
      <c r="Q67" s="252"/>
      <c r="R67" s="109"/>
      <c r="S67" s="196"/>
      <c r="T67" s="250"/>
      <c r="U67" s="252"/>
      <c r="V67" s="109"/>
      <c r="W67" s="196"/>
      <c r="X67" s="250"/>
      <c r="Y67" s="252"/>
      <c r="Z67" s="109"/>
      <c r="AA67" s="196"/>
      <c r="AB67" s="250"/>
      <c r="AC67" s="252"/>
      <c r="AD67" s="109"/>
      <c r="AE67" s="196"/>
      <c r="AF67" s="250"/>
      <c r="AG67" s="252"/>
      <c r="AH67" s="109"/>
      <c r="AI67" s="196"/>
      <c r="AJ67" s="250"/>
      <c r="AK67" s="252"/>
      <c r="AL67" s="109"/>
      <c r="AM67" s="196"/>
      <c r="AN67" s="250"/>
      <c r="AO67" s="252"/>
      <c r="AP67" s="109"/>
      <c r="AQ67" s="196"/>
      <c r="AR67" s="250"/>
      <c r="AS67" s="252"/>
      <c r="AT67" s="109"/>
      <c r="AU67" s="196"/>
      <c r="AV67" s="250"/>
      <c r="AW67" s="252"/>
      <c r="AX67" s="109"/>
      <c r="AY67" s="196"/>
      <c r="AZ67" s="250"/>
      <c r="BA67" s="252"/>
      <c r="BB67" s="109"/>
      <c r="BC67" s="196"/>
      <c r="BD67" s="250"/>
      <c r="BE67" s="252"/>
      <c r="BF67" s="109"/>
      <c r="BG67" s="196"/>
      <c r="BH67" s="250"/>
      <c r="BI67" s="252"/>
      <c r="BJ67" s="109"/>
      <c r="BK67" s="196"/>
      <c r="BL67" s="250"/>
      <c r="BM67" s="252"/>
      <c r="BN67" s="109"/>
      <c r="BO67" s="149"/>
      <c r="BP67" s="173" t="s">
        <v>44</v>
      </c>
    </row>
    <row r="68" spans="1:68" x14ac:dyDescent="0.3">
      <c r="A68" s="113" t="s">
        <v>4</v>
      </c>
      <c r="B68" s="170" t="s">
        <v>45</v>
      </c>
      <c r="C68" s="152"/>
      <c r="D68" s="258"/>
      <c r="E68" s="251"/>
      <c r="F68" s="110">
        <f t="shared" ref="F68:F78" si="24">SUM(C68:E68)</f>
        <v>0</v>
      </c>
      <c r="G68" s="152"/>
      <c r="H68" s="258"/>
      <c r="I68" s="251"/>
      <c r="J68" s="110">
        <f t="shared" ref="J68:J78" si="25">SUM(G68:I68)</f>
        <v>0</v>
      </c>
      <c r="K68" s="152"/>
      <c r="L68" s="258"/>
      <c r="M68" s="251"/>
      <c r="N68" s="110"/>
      <c r="O68" s="152"/>
      <c r="P68" s="258"/>
      <c r="Q68" s="251"/>
      <c r="R68" s="110"/>
      <c r="S68" s="152"/>
      <c r="T68" s="258"/>
      <c r="U68" s="251"/>
      <c r="V68" s="110"/>
      <c r="W68" s="152"/>
      <c r="X68" s="258"/>
      <c r="Y68" s="251"/>
      <c r="Z68" s="110"/>
      <c r="AA68" s="152"/>
      <c r="AB68" s="258"/>
      <c r="AC68" s="251"/>
      <c r="AD68" s="110"/>
      <c r="AE68" s="152"/>
      <c r="AF68" s="258"/>
      <c r="AG68" s="251"/>
      <c r="AH68" s="110"/>
      <c r="AI68" s="152"/>
      <c r="AJ68" s="258"/>
      <c r="AK68" s="251"/>
      <c r="AL68" s="110">
        <f t="shared" ref="AL68:AL78" si="26">SUM(AI68:AK68)</f>
        <v>0</v>
      </c>
      <c r="AM68" s="152"/>
      <c r="AN68" s="258"/>
      <c r="AO68" s="251"/>
      <c r="AP68" s="110">
        <f t="shared" ref="AP68:AP78" si="27">SUM(AM68:AO68)</f>
        <v>0</v>
      </c>
      <c r="AQ68" s="152"/>
      <c r="AR68" s="258"/>
      <c r="AS68" s="251"/>
      <c r="AT68" s="110">
        <f t="shared" ref="AT68:AT78" si="28">SUM(AQ68:AS68)</f>
        <v>0</v>
      </c>
      <c r="AU68" s="152"/>
      <c r="AV68" s="258"/>
      <c r="AW68" s="251"/>
      <c r="AX68" s="110">
        <f t="shared" ref="AX68:AX78" si="29">SUM(AU68:AW68)</f>
        <v>0</v>
      </c>
      <c r="AY68" s="152"/>
      <c r="AZ68" s="258"/>
      <c r="BA68" s="251"/>
      <c r="BB68" s="110">
        <f t="shared" ref="BB68:BB78" si="30">SUM(AY68:BA68)</f>
        <v>0</v>
      </c>
      <c r="BC68" s="152"/>
      <c r="BD68" s="258"/>
      <c r="BE68" s="251"/>
      <c r="BF68" s="110">
        <f t="shared" ref="BF68:BF78" si="31">SUM(BC68:BE68)</f>
        <v>0</v>
      </c>
      <c r="BG68" s="152"/>
      <c r="BH68" s="258"/>
      <c r="BI68" s="251"/>
      <c r="BJ68" s="110">
        <f t="shared" ref="BJ68:BJ78" si="32">SUM(BG68:BI68)</f>
        <v>0</v>
      </c>
      <c r="BK68" s="152"/>
      <c r="BL68" s="258"/>
      <c r="BM68" s="251"/>
      <c r="BN68" s="110">
        <f t="shared" ref="BN68:BN78" si="33">SUM(BK68:BM68)</f>
        <v>0</v>
      </c>
      <c r="BO68" s="148">
        <f t="shared" ref="BO68:BO78" si="34">SUM(F68+J68+AL68+AP68)</f>
        <v>0</v>
      </c>
      <c r="BP68" s="170" t="s">
        <v>45</v>
      </c>
    </row>
    <row r="69" spans="1:68" x14ac:dyDescent="0.3">
      <c r="A69" s="113" t="s">
        <v>5</v>
      </c>
      <c r="B69" s="170" t="s">
        <v>46</v>
      </c>
      <c r="C69" s="152"/>
      <c r="D69" s="258"/>
      <c r="E69" s="251"/>
      <c r="F69" s="110">
        <f t="shared" si="24"/>
        <v>0</v>
      </c>
      <c r="G69" s="152"/>
      <c r="H69" s="258"/>
      <c r="I69" s="251"/>
      <c r="J69" s="110">
        <f t="shared" si="25"/>
        <v>0</v>
      </c>
      <c r="K69" s="152"/>
      <c r="L69" s="258"/>
      <c r="M69" s="251"/>
      <c r="N69" s="110"/>
      <c r="O69" s="152"/>
      <c r="P69" s="258"/>
      <c r="Q69" s="251"/>
      <c r="R69" s="110"/>
      <c r="S69" s="152"/>
      <c r="T69" s="258"/>
      <c r="U69" s="251"/>
      <c r="V69" s="110"/>
      <c r="W69" s="152"/>
      <c r="X69" s="258"/>
      <c r="Y69" s="251"/>
      <c r="Z69" s="110"/>
      <c r="AA69" s="152"/>
      <c r="AB69" s="258"/>
      <c r="AC69" s="251"/>
      <c r="AD69" s="110"/>
      <c r="AE69" s="152"/>
      <c r="AF69" s="258"/>
      <c r="AG69" s="251"/>
      <c r="AH69" s="110"/>
      <c r="AI69" s="152"/>
      <c r="AJ69" s="258"/>
      <c r="AK69" s="251"/>
      <c r="AL69" s="110">
        <f t="shared" si="26"/>
        <v>0</v>
      </c>
      <c r="AM69" s="152"/>
      <c r="AN69" s="258"/>
      <c r="AO69" s="251"/>
      <c r="AP69" s="110">
        <f t="shared" si="27"/>
        <v>0</v>
      </c>
      <c r="AQ69" s="152"/>
      <c r="AR69" s="258"/>
      <c r="AS69" s="251"/>
      <c r="AT69" s="110">
        <f t="shared" si="28"/>
        <v>0</v>
      </c>
      <c r="AU69" s="152"/>
      <c r="AV69" s="258"/>
      <c r="AW69" s="251"/>
      <c r="AX69" s="110">
        <f t="shared" si="29"/>
        <v>0</v>
      </c>
      <c r="AY69" s="152"/>
      <c r="AZ69" s="258"/>
      <c r="BA69" s="251"/>
      <c r="BB69" s="110">
        <f t="shared" si="30"/>
        <v>0</v>
      </c>
      <c r="BC69" s="152"/>
      <c r="BD69" s="258"/>
      <c r="BE69" s="251"/>
      <c r="BF69" s="110">
        <f t="shared" si="31"/>
        <v>0</v>
      </c>
      <c r="BG69" s="152"/>
      <c r="BH69" s="258"/>
      <c r="BI69" s="251"/>
      <c r="BJ69" s="110">
        <f t="shared" si="32"/>
        <v>0</v>
      </c>
      <c r="BK69" s="152"/>
      <c r="BL69" s="258"/>
      <c r="BM69" s="251"/>
      <c r="BN69" s="110">
        <f t="shared" si="33"/>
        <v>0</v>
      </c>
      <c r="BO69" s="148">
        <f t="shared" si="34"/>
        <v>0</v>
      </c>
      <c r="BP69" s="170" t="s">
        <v>46</v>
      </c>
    </row>
    <row r="70" spans="1:68" x14ac:dyDescent="0.3">
      <c r="A70" s="113" t="s">
        <v>6</v>
      </c>
      <c r="B70" s="170" t="s">
        <v>47</v>
      </c>
      <c r="C70" s="152"/>
      <c r="D70" s="258"/>
      <c r="E70" s="251"/>
      <c r="F70" s="110">
        <f t="shared" si="24"/>
        <v>0</v>
      </c>
      <c r="G70" s="152"/>
      <c r="H70" s="258"/>
      <c r="I70" s="251"/>
      <c r="J70" s="110">
        <f t="shared" si="25"/>
        <v>0</v>
      </c>
      <c r="K70" s="152"/>
      <c r="L70" s="258"/>
      <c r="M70" s="251"/>
      <c r="N70" s="110"/>
      <c r="O70" s="152"/>
      <c r="P70" s="258"/>
      <c r="Q70" s="251"/>
      <c r="R70" s="110"/>
      <c r="S70" s="152"/>
      <c r="T70" s="258"/>
      <c r="U70" s="251"/>
      <c r="V70" s="110"/>
      <c r="W70" s="152"/>
      <c r="X70" s="258"/>
      <c r="Y70" s="251"/>
      <c r="Z70" s="110"/>
      <c r="AA70" s="152"/>
      <c r="AB70" s="258"/>
      <c r="AC70" s="251"/>
      <c r="AD70" s="110"/>
      <c r="AE70" s="152"/>
      <c r="AF70" s="258"/>
      <c r="AG70" s="251"/>
      <c r="AH70" s="110"/>
      <c r="AI70" s="152"/>
      <c r="AJ70" s="258"/>
      <c r="AK70" s="251"/>
      <c r="AL70" s="110">
        <f t="shared" si="26"/>
        <v>0</v>
      </c>
      <c r="AM70" s="152"/>
      <c r="AN70" s="258"/>
      <c r="AO70" s="251"/>
      <c r="AP70" s="110">
        <f t="shared" si="27"/>
        <v>0</v>
      </c>
      <c r="AQ70" s="152"/>
      <c r="AR70" s="258"/>
      <c r="AS70" s="251"/>
      <c r="AT70" s="110">
        <f t="shared" si="28"/>
        <v>0</v>
      </c>
      <c r="AU70" s="152"/>
      <c r="AV70" s="258"/>
      <c r="AW70" s="251"/>
      <c r="AX70" s="110">
        <f t="shared" si="29"/>
        <v>0</v>
      </c>
      <c r="AY70" s="152"/>
      <c r="AZ70" s="258"/>
      <c r="BA70" s="251"/>
      <c r="BB70" s="110">
        <f t="shared" si="30"/>
        <v>0</v>
      </c>
      <c r="BC70" s="152"/>
      <c r="BD70" s="258"/>
      <c r="BE70" s="251"/>
      <c r="BF70" s="110">
        <f t="shared" si="31"/>
        <v>0</v>
      </c>
      <c r="BG70" s="152"/>
      <c r="BH70" s="258"/>
      <c r="BI70" s="251"/>
      <c r="BJ70" s="110">
        <f t="shared" si="32"/>
        <v>0</v>
      </c>
      <c r="BK70" s="152"/>
      <c r="BL70" s="258"/>
      <c r="BM70" s="251"/>
      <c r="BN70" s="110">
        <f t="shared" si="33"/>
        <v>0</v>
      </c>
      <c r="BO70" s="148">
        <f t="shared" si="34"/>
        <v>0</v>
      </c>
      <c r="BP70" s="170" t="s">
        <v>47</v>
      </c>
    </row>
    <row r="71" spans="1:68" x14ac:dyDescent="0.3">
      <c r="A71" s="113" t="s">
        <v>7</v>
      </c>
      <c r="B71" s="170" t="s">
        <v>48</v>
      </c>
      <c r="C71" s="152"/>
      <c r="D71" s="258"/>
      <c r="E71" s="251"/>
      <c r="F71" s="110">
        <f t="shared" si="24"/>
        <v>0</v>
      </c>
      <c r="G71" s="152"/>
      <c r="H71" s="258"/>
      <c r="I71" s="251"/>
      <c r="J71" s="110">
        <f t="shared" si="25"/>
        <v>0</v>
      </c>
      <c r="K71" s="152"/>
      <c r="L71" s="258"/>
      <c r="M71" s="251"/>
      <c r="N71" s="110"/>
      <c r="O71" s="152"/>
      <c r="P71" s="258"/>
      <c r="Q71" s="251"/>
      <c r="R71" s="110"/>
      <c r="S71" s="152"/>
      <c r="T71" s="258"/>
      <c r="U71" s="251"/>
      <c r="V71" s="110"/>
      <c r="W71" s="152"/>
      <c r="X71" s="258"/>
      <c r="Y71" s="251"/>
      <c r="Z71" s="110"/>
      <c r="AA71" s="152"/>
      <c r="AB71" s="258"/>
      <c r="AC71" s="251"/>
      <c r="AD71" s="110"/>
      <c r="AE71" s="152"/>
      <c r="AF71" s="258"/>
      <c r="AG71" s="251"/>
      <c r="AH71" s="110"/>
      <c r="AI71" s="152"/>
      <c r="AJ71" s="258"/>
      <c r="AK71" s="251"/>
      <c r="AL71" s="110">
        <f t="shared" si="26"/>
        <v>0</v>
      </c>
      <c r="AM71" s="152"/>
      <c r="AN71" s="258"/>
      <c r="AO71" s="251"/>
      <c r="AP71" s="110">
        <f t="shared" si="27"/>
        <v>0</v>
      </c>
      <c r="AQ71" s="152"/>
      <c r="AR71" s="258"/>
      <c r="AS71" s="251"/>
      <c r="AT71" s="110">
        <f t="shared" si="28"/>
        <v>0</v>
      </c>
      <c r="AU71" s="152"/>
      <c r="AV71" s="258"/>
      <c r="AW71" s="251"/>
      <c r="AX71" s="110">
        <f t="shared" si="29"/>
        <v>0</v>
      </c>
      <c r="AY71" s="152"/>
      <c r="AZ71" s="258"/>
      <c r="BA71" s="251"/>
      <c r="BB71" s="110">
        <f t="shared" si="30"/>
        <v>0</v>
      </c>
      <c r="BC71" s="152"/>
      <c r="BD71" s="258"/>
      <c r="BE71" s="251"/>
      <c r="BF71" s="110">
        <f t="shared" si="31"/>
        <v>0</v>
      </c>
      <c r="BG71" s="152"/>
      <c r="BH71" s="258"/>
      <c r="BI71" s="251"/>
      <c r="BJ71" s="110">
        <f t="shared" si="32"/>
        <v>0</v>
      </c>
      <c r="BK71" s="152"/>
      <c r="BL71" s="258"/>
      <c r="BM71" s="251"/>
      <c r="BN71" s="110">
        <f t="shared" si="33"/>
        <v>0</v>
      </c>
      <c r="BO71" s="148">
        <f t="shared" si="34"/>
        <v>0</v>
      </c>
      <c r="BP71" s="170" t="s">
        <v>48</v>
      </c>
    </row>
    <row r="72" spans="1:68" x14ac:dyDescent="0.3">
      <c r="A72" s="113" t="s">
        <v>23</v>
      </c>
      <c r="B72" s="22" t="s">
        <v>49</v>
      </c>
      <c r="C72" s="152"/>
      <c r="D72" s="258"/>
      <c r="E72" s="251"/>
      <c r="F72" s="110">
        <f t="shared" si="24"/>
        <v>0</v>
      </c>
      <c r="G72" s="152"/>
      <c r="H72" s="258"/>
      <c r="I72" s="251"/>
      <c r="J72" s="110">
        <f t="shared" si="25"/>
        <v>0</v>
      </c>
      <c r="K72" s="152"/>
      <c r="L72" s="258"/>
      <c r="M72" s="251"/>
      <c r="N72" s="110"/>
      <c r="O72" s="152"/>
      <c r="P72" s="258"/>
      <c r="Q72" s="251"/>
      <c r="R72" s="110"/>
      <c r="S72" s="152"/>
      <c r="T72" s="258"/>
      <c r="U72" s="251"/>
      <c r="V72" s="110"/>
      <c r="W72" s="152"/>
      <c r="X72" s="258"/>
      <c r="Y72" s="251"/>
      <c r="Z72" s="110"/>
      <c r="AA72" s="152"/>
      <c r="AB72" s="258"/>
      <c r="AC72" s="251"/>
      <c r="AD72" s="110"/>
      <c r="AE72" s="152"/>
      <c r="AF72" s="258"/>
      <c r="AG72" s="251"/>
      <c r="AH72" s="110"/>
      <c r="AI72" s="152"/>
      <c r="AJ72" s="258"/>
      <c r="AK72" s="251"/>
      <c r="AL72" s="110">
        <f t="shared" si="26"/>
        <v>0</v>
      </c>
      <c r="AM72" s="152"/>
      <c r="AN72" s="258"/>
      <c r="AO72" s="251"/>
      <c r="AP72" s="110">
        <f t="shared" si="27"/>
        <v>0</v>
      </c>
      <c r="AQ72" s="152"/>
      <c r="AR72" s="258"/>
      <c r="AS72" s="251"/>
      <c r="AT72" s="110">
        <f t="shared" si="28"/>
        <v>0</v>
      </c>
      <c r="AU72" s="152"/>
      <c r="AV72" s="258"/>
      <c r="AW72" s="251"/>
      <c r="AX72" s="110">
        <f t="shared" si="29"/>
        <v>0</v>
      </c>
      <c r="AY72" s="152"/>
      <c r="AZ72" s="258"/>
      <c r="BA72" s="251"/>
      <c r="BB72" s="110">
        <f t="shared" si="30"/>
        <v>0</v>
      </c>
      <c r="BC72" s="152"/>
      <c r="BD72" s="258"/>
      <c r="BE72" s="251"/>
      <c r="BF72" s="110">
        <f t="shared" si="31"/>
        <v>0</v>
      </c>
      <c r="BG72" s="152"/>
      <c r="BH72" s="258"/>
      <c r="BI72" s="251"/>
      <c r="BJ72" s="110">
        <f t="shared" si="32"/>
        <v>0</v>
      </c>
      <c r="BK72" s="152"/>
      <c r="BL72" s="258"/>
      <c r="BM72" s="251"/>
      <c r="BN72" s="110">
        <f t="shared" si="33"/>
        <v>0</v>
      </c>
      <c r="BO72" s="148">
        <f t="shared" si="34"/>
        <v>0</v>
      </c>
      <c r="BP72" s="22" t="s">
        <v>49</v>
      </c>
    </row>
    <row r="73" spans="1:68" x14ac:dyDescent="0.3">
      <c r="A73" s="113" t="s">
        <v>24</v>
      </c>
      <c r="B73" s="170" t="s">
        <v>40</v>
      </c>
      <c r="C73" s="152"/>
      <c r="D73" s="258"/>
      <c r="E73" s="251"/>
      <c r="F73" s="110">
        <f>SUM(C73:E73)</f>
        <v>0</v>
      </c>
      <c r="G73" s="152"/>
      <c r="H73" s="258"/>
      <c r="I73" s="251"/>
      <c r="J73" s="110">
        <f>SUM(G73:I73)</f>
        <v>0</v>
      </c>
      <c r="K73" s="152"/>
      <c r="L73" s="258"/>
      <c r="M73" s="251"/>
      <c r="N73" s="110"/>
      <c r="O73" s="152"/>
      <c r="P73" s="258"/>
      <c r="Q73" s="251"/>
      <c r="R73" s="110"/>
      <c r="S73" s="152"/>
      <c r="T73" s="258"/>
      <c r="U73" s="251"/>
      <c r="V73" s="110"/>
      <c r="W73" s="152"/>
      <c r="X73" s="258"/>
      <c r="Y73" s="251"/>
      <c r="Z73" s="110"/>
      <c r="AA73" s="152"/>
      <c r="AB73" s="258"/>
      <c r="AC73" s="251"/>
      <c r="AD73" s="110"/>
      <c r="AE73" s="152"/>
      <c r="AF73" s="258"/>
      <c r="AG73" s="251"/>
      <c r="AH73" s="110"/>
      <c r="AI73" s="152"/>
      <c r="AJ73" s="258"/>
      <c r="AK73" s="251"/>
      <c r="AL73" s="110">
        <f>SUM(AI73:AK73)</f>
        <v>0</v>
      </c>
      <c r="AM73" s="152"/>
      <c r="AN73" s="258"/>
      <c r="AO73" s="251"/>
      <c r="AP73" s="110">
        <f>SUM(AM73:AO73)</f>
        <v>0</v>
      </c>
      <c r="AQ73" s="152"/>
      <c r="AR73" s="258"/>
      <c r="AS73" s="251"/>
      <c r="AT73" s="110">
        <f t="shared" si="28"/>
        <v>0</v>
      </c>
      <c r="AU73" s="152"/>
      <c r="AV73" s="258"/>
      <c r="AW73" s="251"/>
      <c r="AX73" s="110">
        <f t="shared" si="29"/>
        <v>0</v>
      </c>
      <c r="AY73" s="152"/>
      <c r="AZ73" s="258"/>
      <c r="BA73" s="251"/>
      <c r="BB73" s="110">
        <f t="shared" si="30"/>
        <v>0</v>
      </c>
      <c r="BC73" s="152"/>
      <c r="BD73" s="258"/>
      <c r="BE73" s="251"/>
      <c r="BF73" s="110">
        <f t="shared" si="31"/>
        <v>0</v>
      </c>
      <c r="BG73" s="152"/>
      <c r="BH73" s="258"/>
      <c r="BI73" s="251"/>
      <c r="BJ73" s="110">
        <f t="shared" si="32"/>
        <v>0</v>
      </c>
      <c r="BK73" s="152"/>
      <c r="BL73" s="258"/>
      <c r="BM73" s="251"/>
      <c r="BN73" s="110">
        <f t="shared" si="33"/>
        <v>0</v>
      </c>
      <c r="BO73" s="148">
        <f t="shared" si="34"/>
        <v>0</v>
      </c>
      <c r="BP73" s="170" t="s">
        <v>40</v>
      </c>
    </row>
    <row r="74" spans="1:68" x14ac:dyDescent="0.3">
      <c r="A74" s="113" t="s">
        <v>25</v>
      </c>
      <c r="B74" s="170" t="s">
        <v>41</v>
      </c>
      <c r="C74" s="152"/>
      <c r="D74" s="258"/>
      <c r="E74" s="251"/>
      <c r="F74" s="110">
        <f>SUM(C74:E74)</f>
        <v>0</v>
      </c>
      <c r="G74" s="152"/>
      <c r="H74" s="258"/>
      <c r="I74" s="251"/>
      <c r="J74" s="110">
        <f>SUM(G74:I74)</f>
        <v>0</v>
      </c>
      <c r="K74" s="152"/>
      <c r="L74" s="258"/>
      <c r="M74" s="251"/>
      <c r="N74" s="110"/>
      <c r="O74" s="152"/>
      <c r="P74" s="258"/>
      <c r="Q74" s="251"/>
      <c r="R74" s="110"/>
      <c r="S74" s="152"/>
      <c r="T74" s="258"/>
      <c r="U74" s="251"/>
      <c r="V74" s="110"/>
      <c r="W74" s="152"/>
      <c r="X74" s="258"/>
      <c r="Y74" s="251"/>
      <c r="Z74" s="110"/>
      <c r="AA74" s="152"/>
      <c r="AB74" s="258"/>
      <c r="AC74" s="251"/>
      <c r="AD74" s="110"/>
      <c r="AE74" s="152"/>
      <c r="AF74" s="258"/>
      <c r="AG74" s="251"/>
      <c r="AH74" s="110"/>
      <c r="AI74" s="152"/>
      <c r="AJ74" s="258"/>
      <c r="AK74" s="251"/>
      <c r="AL74" s="110">
        <f>SUM(AI74:AK74)</f>
        <v>0</v>
      </c>
      <c r="AM74" s="152"/>
      <c r="AN74" s="258"/>
      <c r="AO74" s="251"/>
      <c r="AP74" s="110">
        <f>SUM(AM74:AO74)</f>
        <v>0</v>
      </c>
      <c r="AQ74" s="152"/>
      <c r="AR74" s="258"/>
      <c r="AS74" s="251"/>
      <c r="AT74" s="110">
        <f t="shared" si="28"/>
        <v>0</v>
      </c>
      <c r="AU74" s="152"/>
      <c r="AV74" s="258"/>
      <c r="AW74" s="251"/>
      <c r="AX74" s="110">
        <f t="shared" si="29"/>
        <v>0</v>
      </c>
      <c r="AY74" s="152"/>
      <c r="AZ74" s="258"/>
      <c r="BA74" s="251"/>
      <c r="BB74" s="110">
        <f t="shared" si="30"/>
        <v>0</v>
      </c>
      <c r="BC74" s="152"/>
      <c r="BD74" s="258"/>
      <c r="BE74" s="251"/>
      <c r="BF74" s="110">
        <f t="shared" si="31"/>
        <v>0</v>
      </c>
      <c r="BG74" s="152"/>
      <c r="BH74" s="258"/>
      <c r="BI74" s="251"/>
      <c r="BJ74" s="110">
        <f t="shared" si="32"/>
        <v>0</v>
      </c>
      <c r="BK74" s="152"/>
      <c r="BL74" s="258"/>
      <c r="BM74" s="251"/>
      <c r="BN74" s="110">
        <f t="shared" si="33"/>
        <v>0</v>
      </c>
      <c r="BO74" s="148">
        <f t="shared" si="34"/>
        <v>0</v>
      </c>
      <c r="BP74" s="170" t="s">
        <v>41</v>
      </c>
    </row>
    <row r="75" spans="1:68" x14ac:dyDescent="0.3">
      <c r="A75" s="113" t="s">
        <v>26</v>
      </c>
      <c r="B75" s="170" t="s">
        <v>42</v>
      </c>
      <c r="C75" s="152"/>
      <c r="D75" s="258"/>
      <c r="E75" s="251"/>
      <c r="F75" s="110">
        <f>SUM(C75:E75)</f>
        <v>0</v>
      </c>
      <c r="G75" s="152"/>
      <c r="H75" s="258"/>
      <c r="I75" s="251"/>
      <c r="J75" s="110">
        <f>SUM(G75:I75)</f>
        <v>0</v>
      </c>
      <c r="K75" s="152"/>
      <c r="L75" s="258"/>
      <c r="M75" s="251"/>
      <c r="N75" s="110"/>
      <c r="O75" s="152"/>
      <c r="P75" s="258"/>
      <c r="Q75" s="251"/>
      <c r="R75" s="110"/>
      <c r="S75" s="152"/>
      <c r="T75" s="258"/>
      <c r="U75" s="251"/>
      <c r="V75" s="110"/>
      <c r="W75" s="152"/>
      <c r="X75" s="258"/>
      <c r="Y75" s="251"/>
      <c r="Z75" s="110"/>
      <c r="AA75" s="152"/>
      <c r="AB75" s="258"/>
      <c r="AC75" s="251"/>
      <c r="AD75" s="110"/>
      <c r="AE75" s="152"/>
      <c r="AF75" s="258"/>
      <c r="AG75" s="251"/>
      <c r="AH75" s="110"/>
      <c r="AI75" s="152"/>
      <c r="AJ75" s="258"/>
      <c r="AK75" s="251"/>
      <c r="AL75" s="110">
        <f>SUM(AI75:AK75)</f>
        <v>0</v>
      </c>
      <c r="AM75" s="152"/>
      <c r="AN75" s="258"/>
      <c r="AO75" s="251"/>
      <c r="AP75" s="110">
        <f>SUM(AM75:AO75)</f>
        <v>0</v>
      </c>
      <c r="AQ75" s="152"/>
      <c r="AR75" s="258"/>
      <c r="AS75" s="251"/>
      <c r="AT75" s="110">
        <f t="shared" si="28"/>
        <v>0</v>
      </c>
      <c r="AU75" s="152"/>
      <c r="AV75" s="258"/>
      <c r="AW75" s="251"/>
      <c r="AX75" s="110">
        <f t="shared" si="29"/>
        <v>0</v>
      </c>
      <c r="AY75" s="152"/>
      <c r="AZ75" s="258"/>
      <c r="BA75" s="251"/>
      <c r="BB75" s="110">
        <f t="shared" si="30"/>
        <v>0</v>
      </c>
      <c r="BC75" s="152"/>
      <c r="BD75" s="258"/>
      <c r="BE75" s="251"/>
      <c r="BF75" s="110">
        <f t="shared" si="31"/>
        <v>0</v>
      </c>
      <c r="BG75" s="152"/>
      <c r="BH75" s="258"/>
      <c r="BI75" s="251"/>
      <c r="BJ75" s="110">
        <f t="shared" si="32"/>
        <v>0</v>
      </c>
      <c r="BK75" s="152"/>
      <c r="BL75" s="258"/>
      <c r="BM75" s="251"/>
      <c r="BN75" s="110">
        <f t="shared" si="33"/>
        <v>0</v>
      </c>
      <c r="BO75" s="148">
        <f t="shared" si="34"/>
        <v>0</v>
      </c>
      <c r="BP75" s="170" t="s">
        <v>42</v>
      </c>
    </row>
    <row r="76" spans="1:68" x14ac:dyDescent="0.3">
      <c r="A76" s="113" t="s">
        <v>27</v>
      </c>
      <c r="B76" s="170" t="s">
        <v>50</v>
      </c>
      <c r="C76" s="152"/>
      <c r="D76" s="258"/>
      <c r="E76" s="251"/>
      <c r="F76" s="110">
        <f t="shared" si="24"/>
        <v>0</v>
      </c>
      <c r="G76" s="152"/>
      <c r="H76" s="258"/>
      <c r="I76" s="251"/>
      <c r="J76" s="110">
        <f t="shared" si="25"/>
        <v>0</v>
      </c>
      <c r="K76" s="152"/>
      <c r="L76" s="258"/>
      <c r="M76" s="251"/>
      <c r="N76" s="110"/>
      <c r="O76" s="152"/>
      <c r="P76" s="258"/>
      <c r="Q76" s="251"/>
      <c r="R76" s="110"/>
      <c r="S76" s="152"/>
      <c r="T76" s="258"/>
      <c r="U76" s="251"/>
      <c r="V76" s="110"/>
      <c r="W76" s="152"/>
      <c r="X76" s="258"/>
      <c r="Y76" s="251"/>
      <c r="Z76" s="110"/>
      <c r="AA76" s="152"/>
      <c r="AB76" s="258"/>
      <c r="AC76" s="251"/>
      <c r="AD76" s="110"/>
      <c r="AE76" s="152"/>
      <c r="AF76" s="258"/>
      <c r="AG76" s="251"/>
      <c r="AH76" s="110"/>
      <c r="AI76" s="152"/>
      <c r="AJ76" s="258"/>
      <c r="AK76" s="251"/>
      <c r="AL76" s="110">
        <f t="shared" si="26"/>
        <v>0</v>
      </c>
      <c r="AM76" s="152"/>
      <c r="AN76" s="258"/>
      <c r="AO76" s="251"/>
      <c r="AP76" s="110">
        <f t="shared" si="27"/>
        <v>0</v>
      </c>
      <c r="AQ76" s="152"/>
      <c r="AR76" s="258"/>
      <c r="AS76" s="251"/>
      <c r="AT76" s="110">
        <f t="shared" si="28"/>
        <v>0</v>
      </c>
      <c r="AU76" s="152"/>
      <c r="AV76" s="258"/>
      <c r="AW76" s="251"/>
      <c r="AX76" s="110">
        <f t="shared" si="29"/>
        <v>0</v>
      </c>
      <c r="AY76" s="152"/>
      <c r="AZ76" s="258"/>
      <c r="BA76" s="251"/>
      <c r="BB76" s="110">
        <f t="shared" si="30"/>
        <v>0</v>
      </c>
      <c r="BC76" s="152"/>
      <c r="BD76" s="258"/>
      <c r="BE76" s="251"/>
      <c r="BF76" s="110">
        <f t="shared" si="31"/>
        <v>0</v>
      </c>
      <c r="BG76" s="152"/>
      <c r="BH76" s="258"/>
      <c r="BI76" s="251"/>
      <c r="BJ76" s="110">
        <f t="shared" si="32"/>
        <v>0</v>
      </c>
      <c r="BK76" s="152"/>
      <c r="BL76" s="258"/>
      <c r="BM76" s="251"/>
      <c r="BN76" s="110">
        <f t="shared" si="33"/>
        <v>0</v>
      </c>
      <c r="BO76" s="148">
        <f t="shared" si="34"/>
        <v>0</v>
      </c>
      <c r="BP76" s="170" t="s">
        <v>50</v>
      </c>
    </row>
    <row r="77" spans="1:68" x14ac:dyDescent="0.3">
      <c r="A77" s="113" t="s">
        <v>28</v>
      </c>
      <c r="B77" s="170" t="s">
        <v>51</v>
      </c>
      <c r="C77" s="152"/>
      <c r="D77" s="258"/>
      <c r="E77" s="251"/>
      <c r="F77" s="110">
        <f t="shared" si="24"/>
        <v>0</v>
      </c>
      <c r="G77" s="152"/>
      <c r="H77" s="258"/>
      <c r="I77" s="251"/>
      <c r="J77" s="110">
        <f t="shared" si="25"/>
        <v>0</v>
      </c>
      <c r="K77" s="152"/>
      <c r="L77" s="258"/>
      <c r="M77" s="251"/>
      <c r="N77" s="110"/>
      <c r="O77" s="152"/>
      <c r="P77" s="258"/>
      <c r="Q77" s="251"/>
      <c r="R77" s="110"/>
      <c r="S77" s="152"/>
      <c r="T77" s="258"/>
      <c r="U77" s="251"/>
      <c r="V77" s="110"/>
      <c r="W77" s="152"/>
      <c r="X77" s="258"/>
      <c r="Y77" s="251"/>
      <c r="Z77" s="110"/>
      <c r="AA77" s="152"/>
      <c r="AB77" s="258"/>
      <c r="AC77" s="251"/>
      <c r="AD77" s="110"/>
      <c r="AE77" s="152"/>
      <c r="AF77" s="258"/>
      <c r="AG77" s="251"/>
      <c r="AH77" s="110"/>
      <c r="AI77" s="152"/>
      <c r="AJ77" s="258"/>
      <c r="AK77" s="251"/>
      <c r="AL77" s="110">
        <f t="shared" si="26"/>
        <v>0</v>
      </c>
      <c r="AM77" s="152"/>
      <c r="AN77" s="258"/>
      <c r="AO77" s="251"/>
      <c r="AP77" s="110">
        <f t="shared" si="27"/>
        <v>0</v>
      </c>
      <c r="AQ77" s="152"/>
      <c r="AR77" s="258"/>
      <c r="AS77" s="251"/>
      <c r="AT77" s="110">
        <f t="shared" si="28"/>
        <v>0</v>
      </c>
      <c r="AU77" s="152"/>
      <c r="AV77" s="258"/>
      <c r="AW77" s="251"/>
      <c r="AX77" s="110">
        <f t="shared" si="29"/>
        <v>0</v>
      </c>
      <c r="AY77" s="152"/>
      <c r="AZ77" s="258"/>
      <c r="BA77" s="251"/>
      <c r="BB77" s="110">
        <f t="shared" si="30"/>
        <v>0</v>
      </c>
      <c r="BC77" s="152"/>
      <c r="BD77" s="258"/>
      <c r="BE77" s="251"/>
      <c r="BF77" s="110">
        <f t="shared" si="31"/>
        <v>0</v>
      </c>
      <c r="BG77" s="152"/>
      <c r="BH77" s="258"/>
      <c r="BI77" s="251"/>
      <c r="BJ77" s="110">
        <f t="shared" si="32"/>
        <v>0</v>
      </c>
      <c r="BK77" s="152"/>
      <c r="BL77" s="258"/>
      <c r="BM77" s="251"/>
      <c r="BN77" s="110">
        <f t="shared" si="33"/>
        <v>0</v>
      </c>
      <c r="BO77" s="148">
        <f t="shared" si="34"/>
        <v>0</v>
      </c>
      <c r="BP77" s="170" t="s">
        <v>51</v>
      </c>
    </row>
    <row r="78" spans="1:68" x14ac:dyDescent="0.3">
      <c r="A78" s="113" t="s">
        <v>29</v>
      </c>
      <c r="B78" s="170" t="s">
        <v>319</v>
      </c>
      <c r="C78" s="152"/>
      <c r="D78" s="258"/>
      <c r="E78" s="251"/>
      <c r="F78" s="110">
        <f t="shared" si="24"/>
        <v>0</v>
      </c>
      <c r="G78" s="152"/>
      <c r="H78" s="258"/>
      <c r="I78" s="251"/>
      <c r="J78" s="110">
        <f t="shared" si="25"/>
        <v>0</v>
      </c>
      <c r="K78" s="152"/>
      <c r="L78" s="258"/>
      <c r="M78" s="251"/>
      <c r="N78" s="110"/>
      <c r="O78" s="152"/>
      <c r="P78" s="258"/>
      <c r="Q78" s="251"/>
      <c r="R78" s="110"/>
      <c r="S78" s="152"/>
      <c r="T78" s="258"/>
      <c r="U78" s="251"/>
      <c r="V78" s="110"/>
      <c r="W78" s="152"/>
      <c r="X78" s="258"/>
      <c r="Y78" s="251"/>
      <c r="Z78" s="110"/>
      <c r="AA78" s="152"/>
      <c r="AB78" s="258"/>
      <c r="AC78" s="251"/>
      <c r="AD78" s="110"/>
      <c r="AE78" s="152"/>
      <c r="AF78" s="258"/>
      <c r="AG78" s="251"/>
      <c r="AH78" s="110"/>
      <c r="AI78" s="152"/>
      <c r="AJ78" s="258"/>
      <c r="AK78" s="251"/>
      <c r="AL78" s="110">
        <f t="shared" si="26"/>
        <v>0</v>
      </c>
      <c r="AM78" s="152"/>
      <c r="AN78" s="258"/>
      <c r="AO78" s="251"/>
      <c r="AP78" s="110">
        <f t="shared" si="27"/>
        <v>0</v>
      </c>
      <c r="AQ78" s="152"/>
      <c r="AR78" s="258"/>
      <c r="AS78" s="251"/>
      <c r="AT78" s="110">
        <f t="shared" si="28"/>
        <v>0</v>
      </c>
      <c r="AU78" s="152"/>
      <c r="AV78" s="258"/>
      <c r="AW78" s="251"/>
      <c r="AX78" s="110">
        <f t="shared" si="29"/>
        <v>0</v>
      </c>
      <c r="AY78" s="152"/>
      <c r="AZ78" s="258"/>
      <c r="BA78" s="251"/>
      <c r="BB78" s="110">
        <f t="shared" si="30"/>
        <v>0</v>
      </c>
      <c r="BC78" s="152"/>
      <c r="BD78" s="258"/>
      <c r="BE78" s="251"/>
      <c r="BF78" s="110">
        <f t="shared" si="31"/>
        <v>0</v>
      </c>
      <c r="BG78" s="152"/>
      <c r="BH78" s="258"/>
      <c r="BI78" s="251"/>
      <c r="BJ78" s="110">
        <f t="shared" si="32"/>
        <v>0</v>
      </c>
      <c r="BK78" s="152"/>
      <c r="BL78" s="258"/>
      <c r="BM78" s="251"/>
      <c r="BN78" s="110">
        <f t="shared" si="33"/>
        <v>0</v>
      </c>
      <c r="BO78" s="148">
        <f t="shared" si="34"/>
        <v>0</v>
      </c>
      <c r="BP78" s="170" t="s">
        <v>319</v>
      </c>
    </row>
    <row r="79" spans="1:68" x14ac:dyDescent="0.3">
      <c r="A79" s="113"/>
      <c r="B79" s="173" t="s">
        <v>52</v>
      </c>
      <c r="C79" s="196"/>
      <c r="D79" s="250"/>
      <c r="E79" s="252"/>
      <c r="F79" s="109"/>
      <c r="G79" s="196"/>
      <c r="H79" s="250"/>
      <c r="I79" s="252"/>
      <c r="J79" s="109"/>
      <c r="K79" s="196"/>
      <c r="L79" s="250"/>
      <c r="M79" s="252"/>
      <c r="N79" s="109"/>
      <c r="O79" s="196"/>
      <c r="P79" s="250"/>
      <c r="Q79" s="252"/>
      <c r="R79" s="109"/>
      <c r="S79" s="196"/>
      <c r="T79" s="250"/>
      <c r="U79" s="252"/>
      <c r="V79" s="109"/>
      <c r="W79" s="196"/>
      <c r="X79" s="250"/>
      <c r="Y79" s="252"/>
      <c r="Z79" s="109"/>
      <c r="AA79" s="196"/>
      <c r="AB79" s="250"/>
      <c r="AC79" s="252"/>
      <c r="AD79" s="109"/>
      <c r="AE79" s="196"/>
      <c r="AF79" s="250"/>
      <c r="AG79" s="252"/>
      <c r="AH79" s="109"/>
      <c r="AI79" s="196"/>
      <c r="AJ79" s="250"/>
      <c r="AK79" s="252"/>
      <c r="AL79" s="109"/>
      <c r="AM79" s="196"/>
      <c r="AN79" s="250"/>
      <c r="AO79" s="252"/>
      <c r="AP79" s="109"/>
      <c r="AQ79" s="196"/>
      <c r="AR79" s="250"/>
      <c r="AS79" s="252"/>
      <c r="AT79" s="109"/>
      <c r="AU79" s="196"/>
      <c r="AV79" s="250"/>
      <c r="AW79" s="252"/>
      <c r="AX79" s="109"/>
      <c r="AY79" s="196"/>
      <c r="AZ79" s="250"/>
      <c r="BA79" s="252"/>
      <c r="BB79" s="109"/>
      <c r="BC79" s="196"/>
      <c r="BD79" s="250"/>
      <c r="BE79" s="252"/>
      <c r="BF79" s="109"/>
      <c r="BG79" s="196"/>
      <c r="BH79" s="250"/>
      <c r="BI79" s="252"/>
      <c r="BJ79" s="109"/>
      <c r="BK79" s="196"/>
      <c r="BL79" s="250"/>
      <c r="BM79" s="252"/>
      <c r="BN79" s="109"/>
      <c r="BO79" s="149"/>
      <c r="BP79" s="173" t="s">
        <v>52</v>
      </c>
    </row>
    <row r="80" spans="1:68" x14ac:dyDescent="0.3">
      <c r="A80" s="113" t="s">
        <v>30</v>
      </c>
      <c r="B80" s="170" t="s">
        <v>53</v>
      </c>
      <c r="C80" s="152"/>
      <c r="D80" s="258"/>
      <c r="E80" s="251"/>
      <c r="F80" s="110">
        <f t="shared" ref="F80:F93" si="35">SUM(C80:E80)</f>
        <v>0</v>
      </c>
      <c r="G80" s="152"/>
      <c r="H80" s="258"/>
      <c r="I80" s="251"/>
      <c r="J80" s="110">
        <f t="shared" ref="J80:J93" si="36">SUM(G80:I80)</f>
        <v>0</v>
      </c>
      <c r="K80" s="152"/>
      <c r="L80" s="258"/>
      <c r="M80" s="251"/>
      <c r="N80" s="110"/>
      <c r="O80" s="152"/>
      <c r="P80" s="258"/>
      <c r="Q80" s="251"/>
      <c r="R80" s="110"/>
      <c r="S80" s="152"/>
      <c r="T80" s="258"/>
      <c r="U80" s="251"/>
      <c r="V80" s="110"/>
      <c r="W80" s="152"/>
      <c r="X80" s="258"/>
      <c r="Y80" s="251"/>
      <c r="Z80" s="110"/>
      <c r="AA80" s="152"/>
      <c r="AB80" s="258"/>
      <c r="AC80" s="251"/>
      <c r="AD80" s="110"/>
      <c r="AE80" s="152"/>
      <c r="AF80" s="258"/>
      <c r="AG80" s="251"/>
      <c r="AH80" s="110"/>
      <c r="AI80" s="152"/>
      <c r="AJ80" s="258"/>
      <c r="AK80" s="251"/>
      <c r="AL80" s="110">
        <f t="shared" ref="AL80:AL93" si="37">SUM(AI80:AK80)</f>
        <v>0</v>
      </c>
      <c r="AM80" s="152"/>
      <c r="AN80" s="258"/>
      <c r="AO80" s="251"/>
      <c r="AP80" s="110">
        <f t="shared" ref="AP80:AP93" si="38">SUM(AM80:AO80)</f>
        <v>0</v>
      </c>
      <c r="AQ80" s="152"/>
      <c r="AR80" s="258"/>
      <c r="AS80" s="251"/>
      <c r="AT80" s="110">
        <f t="shared" ref="AT80:AT93" si="39">SUM(AQ80:AS80)</f>
        <v>0</v>
      </c>
      <c r="AU80" s="152"/>
      <c r="AV80" s="258"/>
      <c r="AW80" s="251"/>
      <c r="AX80" s="110">
        <f t="shared" ref="AX80:AX93" si="40">SUM(AU80:AW80)</f>
        <v>0</v>
      </c>
      <c r="AY80" s="152"/>
      <c r="AZ80" s="258"/>
      <c r="BA80" s="251"/>
      <c r="BB80" s="110">
        <f t="shared" ref="BB80:BB93" si="41">SUM(AY80:BA80)</f>
        <v>0</v>
      </c>
      <c r="BC80" s="152"/>
      <c r="BD80" s="258"/>
      <c r="BE80" s="251"/>
      <c r="BF80" s="110">
        <f t="shared" ref="BF80:BF93" si="42">SUM(BC80:BE80)</f>
        <v>0</v>
      </c>
      <c r="BG80" s="152"/>
      <c r="BH80" s="258"/>
      <c r="BI80" s="251"/>
      <c r="BJ80" s="110">
        <f t="shared" ref="BJ80:BJ93" si="43">SUM(BG80:BI80)</f>
        <v>0</v>
      </c>
      <c r="BK80" s="152"/>
      <c r="BL80" s="258"/>
      <c r="BM80" s="251"/>
      <c r="BN80" s="110">
        <f t="shared" ref="BN80:BN93" si="44">SUM(BK80:BM80)</f>
        <v>0</v>
      </c>
      <c r="BO80" s="148">
        <f t="shared" ref="BO80:BO93" si="45">SUM(F80+J80+AL80+AP80)</f>
        <v>0</v>
      </c>
      <c r="BP80" s="170" t="s">
        <v>53</v>
      </c>
    </row>
    <row r="81" spans="1:68" x14ac:dyDescent="0.3">
      <c r="A81" s="113" t="s">
        <v>31</v>
      </c>
      <c r="B81" s="170" t="s">
        <v>54</v>
      </c>
      <c r="C81" s="152"/>
      <c r="D81" s="258"/>
      <c r="E81" s="251"/>
      <c r="F81" s="110">
        <f t="shared" si="35"/>
        <v>0</v>
      </c>
      <c r="G81" s="152"/>
      <c r="H81" s="258"/>
      <c r="I81" s="251"/>
      <c r="J81" s="110">
        <f t="shared" si="36"/>
        <v>0</v>
      </c>
      <c r="K81" s="152"/>
      <c r="L81" s="258"/>
      <c r="M81" s="251"/>
      <c r="N81" s="110"/>
      <c r="O81" s="152"/>
      <c r="P81" s="258"/>
      <c r="Q81" s="251"/>
      <c r="R81" s="110"/>
      <c r="S81" s="152"/>
      <c r="T81" s="258"/>
      <c r="U81" s="251"/>
      <c r="V81" s="110"/>
      <c r="W81" s="152"/>
      <c r="X81" s="258"/>
      <c r="Y81" s="251"/>
      <c r="Z81" s="110"/>
      <c r="AA81" s="152"/>
      <c r="AB81" s="258"/>
      <c r="AC81" s="251"/>
      <c r="AD81" s="110"/>
      <c r="AE81" s="152"/>
      <c r="AF81" s="258"/>
      <c r="AG81" s="251"/>
      <c r="AH81" s="110"/>
      <c r="AI81" s="152"/>
      <c r="AJ81" s="258"/>
      <c r="AK81" s="251"/>
      <c r="AL81" s="110">
        <f t="shared" si="37"/>
        <v>0</v>
      </c>
      <c r="AM81" s="152"/>
      <c r="AN81" s="258"/>
      <c r="AO81" s="251"/>
      <c r="AP81" s="110">
        <f t="shared" si="38"/>
        <v>0</v>
      </c>
      <c r="AQ81" s="152"/>
      <c r="AR81" s="258"/>
      <c r="AS81" s="251"/>
      <c r="AT81" s="110">
        <f t="shared" si="39"/>
        <v>0</v>
      </c>
      <c r="AU81" s="152"/>
      <c r="AV81" s="258"/>
      <c r="AW81" s="251"/>
      <c r="AX81" s="110">
        <f t="shared" si="40"/>
        <v>0</v>
      </c>
      <c r="AY81" s="152"/>
      <c r="AZ81" s="258"/>
      <c r="BA81" s="251"/>
      <c r="BB81" s="110">
        <f t="shared" si="41"/>
        <v>0</v>
      </c>
      <c r="BC81" s="152"/>
      <c r="BD81" s="258"/>
      <c r="BE81" s="251"/>
      <c r="BF81" s="110">
        <f t="shared" si="42"/>
        <v>0</v>
      </c>
      <c r="BG81" s="152"/>
      <c r="BH81" s="258"/>
      <c r="BI81" s="251"/>
      <c r="BJ81" s="110">
        <f t="shared" si="43"/>
        <v>0</v>
      </c>
      <c r="BK81" s="152"/>
      <c r="BL81" s="258"/>
      <c r="BM81" s="251"/>
      <c r="BN81" s="110">
        <f t="shared" si="44"/>
        <v>0</v>
      </c>
      <c r="BO81" s="148">
        <f t="shared" si="45"/>
        <v>0</v>
      </c>
      <c r="BP81" s="170" t="s">
        <v>54</v>
      </c>
    </row>
    <row r="82" spans="1:68" x14ac:dyDescent="0.3">
      <c r="A82" s="113" t="s">
        <v>32</v>
      </c>
      <c r="B82" s="170" t="s">
        <v>55</v>
      </c>
      <c r="C82" s="152"/>
      <c r="D82" s="258"/>
      <c r="E82" s="251"/>
      <c r="F82" s="110">
        <f t="shared" si="35"/>
        <v>0</v>
      </c>
      <c r="G82" s="152"/>
      <c r="H82" s="258"/>
      <c r="I82" s="251"/>
      <c r="J82" s="110">
        <f t="shared" si="36"/>
        <v>0</v>
      </c>
      <c r="K82" s="152"/>
      <c r="L82" s="258"/>
      <c r="M82" s="251"/>
      <c r="N82" s="110"/>
      <c r="O82" s="152"/>
      <c r="P82" s="258"/>
      <c r="Q82" s="251"/>
      <c r="R82" s="110"/>
      <c r="S82" s="152"/>
      <c r="T82" s="258"/>
      <c r="U82" s="251"/>
      <c r="V82" s="110"/>
      <c r="W82" s="152"/>
      <c r="X82" s="258"/>
      <c r="Y82" s="251"/>
      <c r="Z82" s="110"/>
      <c r="AA82" s="152"/>
      <c r="AB82" s="258"/>
      <c r="AC82" s="251"/>
      <c r="AD82" s="110"/>
      <c r="AE82" s="152"/>
      <c r="AF82" s="258"/>
      <c r="AG82" s="251"/>
      <c r="AH82" s="110"/>
      <c r="AI82" s="152"/>
      <c r="AJ82" s="258"/>
      <c r="AK82" s="251"/>
      <c r="AL82" s="110">
        <f t="shared" si="37"/>
        <v>0</v>
      </c>
      <c r="AM82" s="152"/>
      <c r="AN82" s="258"/>
      <c r="AO82" s="251"/>
      <c r="AP82" s="110">
        <f t="shared" si="38"/>
        <v>0</v>
      </c>
      <c r="AQ82" s="152"/>
      <c r="AR82" s="258"/>
      <c r="AS82" s="251"/>
      <c r="AT82" s="110">
        <f t="shared" si="39"/>
        <v>0</v>
      </c>
      <c r="AU82" s="152"/>
      <c r="AV82" s="258"/>
      <c r="AW82" s="251"/>
      <c r="AX82" s="110">
        <f t="shared" si="40"/>
        <v>0</v>
      </c>
      <c r="AY82" s="152"/>
      <c r="AZ82" s="258"/>
      <c r="BA82" s="251"/>
      <c r="BB82" s="110">
        <f t="shared" si="41"/>
        <v>0</v>
      </c>
      <c r="BC82" s="152"/>
      <c r="BD82" s="258"/>
      <c r="BE82" s="251"/>
      <c r="BF82" s="110">
        <f t="shared" si="42"/>
        <v>0</v>
      </c>
      <c r="BG82" s="152"/>
      <c r="BH82" s="258"/>
      <c r="BI82" s="251"/>
      <c r="BJ82" s="110">
        <f t="shared" si="43"/>
        <v>0</v>
      </c>
      <c r="BK82" s="152"/>
      <c r="BL82" s="258"/>
      <c r="BM82" s="251"/>
      <c r="BN82" s="110">
        <f t="shared" si="44"/>
        <v>0</v>
      </c>
      <c r="BO82" s="148">
        <f t="shared" si="45"/>
        <v>0</v>
      </c>
      <c r="BP82" s="170" t="s">
        <v>55</v>
      </c>
    </row>
    <row r="83" spans="1:68" x14ac:dyDescent="0.3">
      <c r="A83" s="113" t="s">
        <v>33</v>
      </c>
      <c r="B83" s="170" t="s">
        <v>56</v>
      </c>
      <c r="C83" s="152"/>
      <c r="D83" s="258"/>
      <c r="E83" s="251"/>
      <c r="F83" s="110">
        <f t="shared" si="35"/>
        <v>0</v>
      </c>
      <c r="G83" s="152"/>
      <c r="H83" s="258"/>
      <c r="I83" s="251"/>
      <c r="J83" s="110">
        <f t="shared" si="36"/>
        <v>0</v>
      </c>
      <c r="K83" s="152"/>
      <c r="L83" s="258"/>
      <c r="M83" s="251"/>
      <c r="N83" s="110"/>
      <c r="O83" s="152"/>
      <c r="P83" s="258"/>
      <c r="Q83" s="251"/>
      <c r="R83" s="110"/>
      <c r="S83" s="152"/>
      <c r="T83" s="258"/>
      <c r="U83" s="251"/>
      <c r="V83" s="110"/>
      <c r="W83" s="152"/>
      <c r="X83" s="258"/>
      <c r="Y83" s="251"/>
      <c r="Z83" s="110"/>
      <c r="AA83" s="152"/>
      <c r="AB83" s="258"/>
      <c r="AC83" s="251"/>
      <c r="AD83" s="110"/>
      <c r="AE83" s="152"/>
      <c r="AF83" s="258"/>
      <c r="AG83" s="251"/>
      <c r="AH83" s="110"/>
      <c r="AI83" s="152"/>
      <c r="AJ83" s="258"/>
      <c r="AK83" s="251"/>
      <c r="AL83" s="110">
        <f t="shared" si="37"/>
        <v>0</v>
      </c>
      <c r="AM83" s="152"/>
      <c r="AN83" s="258"/>
      <c r="AO83" s="251"/>
      <c r="AP83" s="110">
        <f t="shared" si="38"/>
        <v>0</v>
      </c>
      <c r="AQ83" s="152"/>
      <c r="AR83" s="258"/>
      <c r="AS83" s="251"/>
      <c r="AT83" s="110">
        <f t="shared" si="39"/>
        <v>0</v>
      </c>
      <c r="AU83" s="152"/>
      <c r="AV83" s="258"/>
      <c r="AW83" s="251"/>
      <c r="AX83" s="110">
        <f t="shared" si="40"/>
        <v>0</v>
      </c>
      <c r="AY83" s="152"/>
      <c r="AZ83" s="258"/>
      <c r="BA83" s="251"/>
      <c r="BB83" s="110">
        <f t="shared" si="41"/>
        <v>0</v>
      </c>
      <c r="BC83" s="152"/>
      <c r="BD83" s="258"/>
      <c r="BE83" s="251"/>
      <c r="BF83" s="110">
        <f t="shared" si="42"/>
        <v>0</v>
      </c>
      <c r="BG83" s="152"/>
      <c r="BH83" s="258"/>
      <c r="BI83" s="251"/>
      <c r="BJ83" s="110">
        <f t="shared" si="43"/>
        <v>0</v>
      </c>
      <c r="BK83" s="152"/>
      <c r="BL83" s="258"/>
      <c r="BM83" s="251"/>
      <c r="BN83" s="110">
        <f t="shared" si="44"/>
        <v>0</v>
      </c>
      <c r="BO83" s="148">
        <f t="shared" si="45"/>
        <v>0</v>
      </c>
      <c r="BP83" s="170" t="s">
        <v>56</v>
      </c>
    </row>
    <row r="84" spans="1:68" x14ac:dyDescent="0.3">
      <c r="A84" s="113" t="s">
        <v>34</v>
      </c>
      <c r="B84" s="170" t="s">
        <v>57</v>
      </c>
      <c r="C84" s="152"/>
      <c r="D84" s="258"/>
      <c r="E84" s="251"/>
      <c r="F84" s="110">
        <f t="shared" si="35"/>
        <v>0</v>
      </c>
      <c r="G84" s="152"/>
      <c r="H84" s="258"/>
      <c r="I84" s="251"/>
      <c r="J84" s="110">
        <f t="shared" si="36"/>
        <v>0</v>
      </c>
      <c r="K84" s="152"/>
      <c r="L84" s="258"/>
      <c r="M84" s="251"/>
      <c r="N84" s="110"/>
      <c r="O84" s="152"/>
      <c r="P84" s="258"/>
      <c r="Q84" s="251"/>
      <c r="R84" s="110"/>
      <c r="S84" s="152"/>
      <c r="T84" s="258"/>
      <c r="U84" s="251"/>
      <c r="V84" s="110"/>
      <c r="W84" s="152"/>
      <c r="X84" s="258"/>
      <c r="Y84" s="251"/>
      <c r="Z84" s="110"/>
      <c r="AA84" s="152"/>
      <c r="AB84" s="258"/>
      <c r="AC84" s="251"/>
      <c r="AD84" s="110"/>
      <c r="AE84" s="152"/>
      <c r="AF84" s="258"/>
      <c r="AG84" s="251"/>
      <c r="AH84" s="110"/>
      <c r="AI84" s="152"/>
      <c r="AJ84" s="258"/>
      <c r="AK84" s="251"/>
      <c r="AL84" s="110">
        <f t="shared" si="37"/>
        <v>0</v>
      </c>
      <c r="AM84" s="152"/>
      <c r="AN84" s="258"/>
      <c r="AO84" s="251"/>
      <c r="AP84" s="110">
        <f t="shared" si="38"/>
        <v>0</v>
      </c>
      <c r="AQ84" s="152"/>
      <c r="AR84" s="258"/>
      <c r="AS84" s="251"/>
      <c r="AT84" s="110">
        <f t="shared" si="39"/>
        <v>0</v>
      </c>
      <c r="AU84" s="152"/>
      <c r="AV84" s="258"/>
      <c r="AW84" s="251"/>
      <c r="AX84" s="110">
        <f t="shared" si="40"/>
        <v>0</v>
      </c>
      <c r="AY84" s="152"/>
      <c r="AZ84" s="258"/>
      <c r="BA84" s="251"/>
      <c r="BB84" s="110">
        <f t="shared" si="41"/>
        <v>0</v>
      </c>
      <c r="BC84" s="152"/>
      <c r="BD84" s="258"/>
      <c r="BE84" s="251"/>
      <c r="BF84" s="110">
        <f t="shared" si="42"/>
        <v>0</v>
      </c>
      <c r="BG84" s="152"/>
      <c r="BH84" s="258"/>
      <c r="BI84" s="251"/>
      <c r="BJ84" s="110">
        <f t="shared" si="43"/>
        <v>0</v>
      </c>
      <c r="BK84" s="152"/>
      <c r="BL84" s="258"/>
      <c r="BM84" s="251"/>
      <c r="BN84" s="110">
        <f t="shared" si="44"/>
        <v>0</v>
      </c>
      <c r="BO84" s="148">
        <f t="shared" si="45"/>
        <v>0</v>
      </c>
      <c r="BP84" s="170" t="s">
        <v>57</v>
      </c>
    </row>
    <row r="85" spans="1:68" x14ac:dyDescent="0.3">
      <c r="A85" s="113" t="s">
        <v>86</v>
      </c>
      <c r="B85" s="170" t="s">
        <v>58</v>
      </c>
      <c r="C85" s="152"/>
      <c r="D85" s="258"/>
      <c r="E85" s="251"/>
      <c r="F85" s="110">
        <f t="shared" si="35"/>
        <v>0</v>
      </c>
      <c r="G85" s="152"/>
      <c r="H85" s="258"/>
      <c r="I85" s="251"/>
      <c r="J85" s="110">
        <f t="shared" si="36"/>
        <v>0</v>
      </c>
      <c r="K85" s="152"/>
      <c r="L85" s="258"/>
      <c r="M85" s="251"/>
      <c r="N85" s="110"/>
      <c r="O85" s="152"/>
      <c r="P85" s="258"/>
      <c r="Q85" s="251"/>
      <c r="R85" s="110"/>
      <c r="S85" s="152"/>
      <c r="T85" s="258"/>
      <c r="U85" s="251"/>
      <c r="V85" s="110"/>
      <c r="W85" s="152"/>
      <c r="X85" s="258"/>
      <c r="Y85" s="251"/>
      <c r="Z85" s="110"/>
      <c r="AA85" s="152"/>
      <c r="AB85" s="258"/>
      <c r="AC85" s="251"/>
      <c r="AD85" s="110"/>
      <c r="AE85" s="152"/>
      <c r="AF85" s="258"/>
      <c r="AG85" s="251"/>
      <c r="AH85" s="110"/>
      <c r="AI85" s="152"/>
      <c r="AJ85" s="258"/>
      <c r="AK85" s="251"/>
      <c r="AL85" s="110">
        <f t="shared" si="37"/>
        <v>0</v>
      </c>
      <c r="AM85" s="152"/>
      <c r="AN85" s="258"/>
      <c r="AO85" s="251"/>
      <c r="AP85" s="110">
        <f t="shared" si="38"/>
        <v>0</v>
      </c>
      <c r="AQ85" s="152"/>
      <c r="AR85" s="258"/>
      <c r="AS85" s="251"/>
      <c r="AT85" s="110">
        <f t="shared" si="39"/>
        <v>0</v>
      </c>
      <c r="AU85" s="152"/>
      <c r="AV85" s="258"/>
      <c r="AW85" s="251"/>
      <c r="AX85" s="110">
        <f t="shared" si="40"/>
        <v>0</v>
      </c>
      <c r="AY85" s="152"/>
      <c r="AZ85" s="258"/>
      <c r="BA85" s="251"/>
      <c r="BB85" s="110">
        <f t="shared" si="41"/>
        <v>0</v>
      </c>
      <c r="BC85" s="152"/>
      <c r="BD85" s="258"/>
      <c r="BE85" s="251"/>
      <c r="BF85" s="110">
        <f t="shared" si="42"/>
        <v>0</v>
      </c>
      <c r="BG85" s="152"/>
      <c r="BH85" s="258"/>
      <c r="BI85" s="251"/>
      <c r="BJ85" s="110">
        <f t="shared" si="43"/>
        <v>0</v>
      </c>
      <c r="BK85" s="152"/>
      <c r="BL85" s="258"/>
      <c r="BM85" s="251"/>
      <c r="BN85" s="110">
        <f t="shared" si="44"/>
        <v>0</v>
      </c>
      <c r="BO85" s="148">
        <f t="shared" si="45"/>
        <v>0</v>
      </c>
      <c r="BP85" s="170" t="s">
        <v>58</v>
      </c>
    </row>
    <row r="86" spans="1:68" x14ac:dyDescent="0.3">
      <c r="A86" s="113" t="s">
        <v>87</v>
      </c>
      <c r="B86" s="170" t="s">
        <v>59</v>
      </c>
      <c r="C86" s="152"/>
      <c r="D86" s="258"/>
      <c r="E86" s="251"/>
      <c r="F86" s="110">
        <f t="shared" si="35"/>
        <v>0</v>
      </c>
      <c r="G86" s="152"/>
      <c r="H86" s="258"/>
      <c r="I86" s="251"/>
      <c r="J86" s="110">
        <f t="shared" si="36"/>
        <v>0</v>
      </c>
      <c r="K86" s="152"/>
      <c r="L86" s="258"/>
      <c r="M86" s="251"/>
      <c r="N86" s="110"/>
      <c r="O86" s="152"/>
      <c r="P86" s="258"/>
      <c r="Q86" s="251"/>
      <c r="R86" s="110"/>
      <c r="S86" s="152"/>
      <c r="T86" s="258"/>
      <c r="U86" s="251"/>
      <c r="V86" s="110"/>
      <c r="W86" s="152"/>
      <c r="X86" s="258"/>
      <c r="Y86" s="251"/>
      <c r="Z86" s="110"/>
      <c r="AA86" s="152"/>
      <c r="AB86" s="258"/>
      <c r="AC86" s="251"/>
      <c r="AD86" s="110"/>
      <c r="AE86" s="152"/>
      <c r="AF86" s="258"/>
      <c r="AG86" s="251"/>
      <c r="AH86" s="110"/>
      <c r="AI86" s="152"/>
      <c r="AJ86" s="258"/>
      <c r="AK86" s="251"/>
      <c r="AL86" s="110">
        <f t="shared" si="37"/>
        <v>0</v>
      </c>
      <c r="AM86" s="152"/>
      <c r="AN86" s="258"/>
      <c r="AO86" s="251"/>
      <c r="AP86" s="110">
        <f t="shared" si="38"/>
        <v>0</v>
      </c>
      <c r="AQ86" s="152"/>
      <c r="AR86" s="258"/>
      <c r="AS86" s="251"/>
      <c r="AT86" s="110">
        <f t="shared" si="39"/>
        <v>0</v>
      </c>
      <c r="AU86" s="152"/>
      <c r="AV86" s="258"/>
      <c r="AW86" s="251"/>
      <c r="AX86" s="110">
        <f t="shared" si="40"/>
        <v>0</v>
      </c>
      <c r="AY86" s="152"/>
      <c r="AZ86" s="258"/>
      <c r="BA86" s="251"/>
      <c r="BB86" s="110">
        <f t="shared" si="41"/>
        <v>0</v>
      </c>
      <c r="BC86" s="152"/>
      <c r="BD86" s="258"/>
      <c r="BE86" s="251"/>
      <c r="BF86" s="110">
        <f t="shared" si="42"/>
        <v>0</v>
      </c>
      <c r="BG86" s="152"/>
      <c r="BH86" s="258"/>
      <c r="BI86" s="251"/>
      <c r="BJ86" s="110">
        <f t="shared" si="43"/>
        <v>0</v>
      </c>
      <c r="BK86" s="152"/>
      <c r="BL86" s="258"/>
      <c r="BM86" s="251"/>
      <c r="BN86" s="110">
        <f t="shared" si="44"/>
        <v>0</v>
      </c>
      <c r="BO86" s="148">
        <f t="shared" si="45"/>
        <v>0</v>
      </c>
      <c r="BP86" s="170" t="s">
        <v>59</v>
      </c>
    </row>
    <row r="87" spans="1:68" x14ac:dyDescent="0.3">
      <c r="A87" s="113" t="s">
        <v>88</v>
      </c>
      <c r="B87" s="170" t="s">
        <v>60</v>
      </c>
      <c r="C87" s="152"/>
      <c r="D87" s="258"/>
      <c r="E87" s="251"/>
      <c r="F87" s="110">
        <f t="shared" si="35"/>
        <v>0</v>
      </c>
      <c r="G87" s="152"/>
      <c r="H87" s="258"/>
      <c r="I87" s="251"/>
      <c r="J87" s="110">
        <f t="shared" si="36"/>
        <v>0</v>
      </c>
      <c r="K87" s="152"/>
      <c r="L87" s="258"/>
      <c r="M87" s="251"/>
      <c r="N87" s="110"/>
      <c r="O87" s="152"/>
      <c r="P87" s="258"/>
      <c r="Q87" s="251"/>
      <c r="R87" s="110"/>
      <c r="S87" s="152"/>
      <c r="T87" s="258"/>
      <c r="U87" s="251"/>
      <c r="V87" s="110"/>
      <c r="W87" s="152"/>
      <c r="X87" s="258"/>
      <c r="Y87" s="251"/>
      <c r="Z87" s="110"/>
      <c r="AA87" s="152"/>
      <c r="AB87" s="258"/>
      <c r="AC87" s="251"/>
      <c r="AD87" s="110"/>
      <c r="AE87" s="152"/>
      <c r="AF87" s="258"/>
      <c r="AG87" s="251"/>
      <c r="AH87" s="110"/>
      <c r="AI87" s="152"/>
      <c r="AJ87" s="258"/>
      <c r="AK87" s="251"/>
      <c r="AL87" s="110">
        <f t="shared" si="37"/>
        <v>0</v>
      </c>
      <c r="AM87" s="152"/>
      <c r="AN87" s="258"/>
      <c r="AO87" s="251"/>
      <c r="AP87" s="110">
        <f t="shared" si="38"/>
        <v>0</v>
      </c>
      <c r="AQ87" s="152"/>
      <c r="AR87" s="258"/>
      <c r="AS87" s="251"/>
      <c r="AT87" s="110">
        <f t="shared" si="39"/>
        <v>0</v>
      </c>
      <c r="AU87" s="152"/>
      <c r="AV87" s="258"/>
      <c r="AW87" s="251"/>
      <c r="AX87" s="110">
        <f t="shared" si="40"/>
        <v>0</v>
      </c>
      <c r="AY87" s="152"/>
      <c r="AZ87" s="258"/>
      <c r="BA87" s="251"/>
      <c r="BB87" s="110">
        <f t="shared" si="41"/>
        <v>0</v>
      </c>
      <c r="BC87" s="152"/>
      <c r="BD87" s="258"/>
      <c r="BE87" s="251"/>
      <c r="BF87" s="110">
        <f t="shared" si="42"/>
        <v>0</v>
      </c>
      <c r="BG87" s="152"/>
      <c r="BH87" s="258"/>
      <c r="BI87" s="251"/>
      <c r="BJ87" s="110">
        <f t="shared" si="43"/>
        <v>0</v>
      </c>
      <c r="BK87" s="152"/>
      <c r="BL87" s="258"/>
      <c r="BM87" s="251"/>
      <c r="BN87" s="110">
        <f t="shared" si="44"/>
        <v>0</v>
      </c>
      <c r="BO87" s="148">
        <f t="shared" si="45"/>
        <v>0</v>
      </c>
      <c r="BP87" s="170" t="s">
        <v>60</v>
      </c>
    </row>
    <row r="88" spans="1:68" x14ac:dyDescent="0.3">
      <c r="A88" s="113" t="s">
        <v>89</v>
      </c>
      <c r="B88" s="170" t="s">
        <v>61</v>
      </c>
      <c r="C88" s="152"/>
      <c r="D88" s="258"/>
      <c r="E88" s="251"/>
      <c r="F88" s="110">
        <f t="shared" si="35"/>
        <v>0</v>
      </c>
      <c r="G88" s="152"/>
      <c r="H88" s="258"/>
      <c r="I88" s="251"/>
      <c r="J88" s="110">
        <f t="shared" si="36"/>
        <v>0</v>
      </c>
      <c r="K88" s="152"/>
      <c r="L88" s="258"/>
      <c r="M88" s="251"/>
      <c r="N88" s="110"/>
      <c r="O88" s="152"/>
      <c r="P88" s="258"/>
      <c r="Q88" s="251"/>
      <c r="R88" s="110"/>
      <c r="S88" s="152"/>
      <c r="T88" s="258"/>
      <c r="U88" s="251"/>
      <c r="V88" s="110"/>
      <c r="W88" s="152"/>
      <c r="X88" s="258"/>
      <c r="Y88" s="251"/>
      <c r="Z88" s="110"/>
      <c r="AA88" s="152"/>
      <c r="AB88" s="258"/>
      <c r="AC88" s="251"/>
      <c r="AD88" s="110"/>
      <c r="AE88" s="152"/>
      <c r="AF88" s="258"/>
      <c r="AG88" s="251"/>
      <c r="AH88" s="110"/>
      <c r="AI88" s="152"/>
      <c r="AJ88" s="258"/>
      <c r="AK88" s="251"/>
      <c r="AL88" s="110">
        <f t="shared" si="37"/>
        <v>0</v>
      </c>
      <c r="AM88" s="152"/>
      <c r="AN88" s="258"/>
      <c r="AO88" s="251"/>
      <c r="AP88" s="110">
        <f t="shared" si="38"/>
        <v>0</v>
      </c>
      <c r="AQ88" s="152"/>
      <c r="AR88" s="258"/>
      <c r="AS88" s="251"/>
      <c r="AT88" s="110">
        <f t="shared" si="39"/>
        <v>0</v>
      </c>
      <c r="AU88" s="152"/>
      <c r="AV88" s="258"/>
      <c r="AW88" s="251"/>
      <c r="AX88" s="110">
        <f t="shared" si="40"/>
        <v>0</v>
      </c>
      <c r="AY88" s="152"/>
      <c r="AZ88" s="258"/>
      <c r="BA88" s="251"/>
      <c r="BB88" s="110">
        <f t="shared" si="41"/>
        <v>0</v>
      </c>
      <c r="BC88" s="152"/>
      <c r="BD88" s="258"/>
      <c r="BE88" s="251"/>
      <c r="BF88" s="110">
        <f t="shared" si="42"/>
        <v>0</v>
      </c>
      <c r="BG88" s="152"/>
      <c r="BH88" s="258"/>
      <c r="BI88" s="251"/>
      <c r="BJ88" s="110">
        <f t="shared" si="43"/>
        <v>0</v>
      </c>
      <c r="BK88" s="152"/>
      <c r="BL88" s="258"/>
      <c r="BM88" s="251"/>
      <c r="BN88" s="110">
        <f t="shared" si="44"/>
        <v>0</v>
      </c>
      <c r="BO88" s="148">
        <f t="shared" si="45"/>
        <v>0</v>
      </c>
      <c r="BP88" s="170" t="s">
        <v>61</v>
      </c>
    </row>
    <row r="89" spans="1:68" x14ac:dyDescent="0.3">
      <c r="A89" s="113" t="s">
        <v>90</v>
      </c>
      <c r="B89" s="170" t="s">
        <v>62</v>
      </c>
      <c r="C89" s="152"/>
      <c r="D89" s="258"/>
      <c r="E89" s="251"/>
      <c r="F89" s="110">
        <f t="shared" si="35"/>
        <v>0</v>
      </c>
      <c r="G89" s="152"/>
      <c r="H89" s="258"/>
      <c r="I89" s="251"/>
      <c r="J89" s="110">
        <f t="shared" si="36"/>
        <v>0</v>
      </c>
      <c r="K89" s="152"/>
      <c r="L89" s="258"/>
      <c r="M89" s="251"/>
      <c r="N89" s="110"/>
      <c r="O89" s="152"/>
      <c r="P89" s="258"/>
      <c r="Q89" s="251"/>
      <c r="R89" s="110"/>
      <c r="S89" s="152"/>
      <c r="T89" s="258"/>
      <c r="U89" s="251"/>
      <c r="V89" s="110"/>
      <c r="W89" s="152"/>
      <c r="X89" s="258"/>
      <c r="Y89" s="251"/>
      <c r="Z89" s="110"/>
      <c r="AA89" s="152"/>
      <c r="AB89" s="258"/>
      <c r="AC89" s="251"/>
      <c r="AD89" s="110"/>
      <c r="AE89" s="152"/>
      <c r="AF89" s="258"/>
      <c r="AG89" s="251"/>
      <c r="AH89" s="110"/>
      <c r="AI89" s="152"/>
      <c r="AJ89" s="258"/>
      <c r="AK89" s="251"/>
      <c r="AL89" s="110">
        <f t="shared" si="37"/>
        <v>0</v>
      </c>
      <c r="AM89" s="152"/>
      <c r="AN89" s="258"/>
      <c r="AO89" s="251"/>
      <c r="AP89" s="110">
        <f t="shared" si="38"/>
        <v>0</v>
      </c>
      <c r="AQ89" s="152"/>
      <c r="AR89" s="258"/>
      <c r="AS89" s="251"/>
      <c r="AT89" s="110">
        <f t="shared" si="39"/>
        <v>0</v>
      </c>
      <c r="AU89" s="152"/>
      <c r="AV89" s="258"/>
      <c r="AW89" s="251"/>
      <c r="AX89" s="110">
        <f t="shared" si="40"/>
        <v>0</v>
      </c>
      <c r="AY89" s="152"/>
      <c r="AZ89" s="258"/>
      <c r="BA89" s="251"/>
      <c r="BB89" s="110">
        <f t="shared" si="41"/>
        <v>0</v>
      </c>
      <c r="BC89" s="152"/>
      <c r="BD89" s="258"/>
      <c r="BE89" s="251"/>
      <c r="BF89" s="110">
        <f t="shared" si="42"/>
        <v>0</v>
      </c>
      <c r="BG89" s="152"/>
      <c r="BH89" s="258"/>
      <c r="BI89" s="251"/>
      <c r="BJ89" s="110">
        <f t="shared" si="43"/>
        <v>0</v>
      </c>
      <c r="BK89" s="152"/>
      <c r="BL89" s="258"/>
      <c r="BM89" s="251"/>
      <c r="BN89" s="110">
        <f t="shared" si="44"/>
        <v>0</v>
      </c>
      <c r="BO89" s="148">
        <f t="shared" si="45"/>
        <v>0</v>
      </c>
      <c r="BP89" s="170" t="s">
        <v>62</v>
      </c>
    </row>
    <row r="90" spans="1:68" x14ac:dyDescent="0.3">
      <c r="A90" s="113" t="s">
        <v>91</v>
      </c>
      <c r="B90" s="170" t="s">
        <v>63</v>
      </c>
      <c r="C90" s="152"/>
      <c r="D90" s="258"/>
      <c r="E90" s="251"/>
      <c r="F90" s="110">
        <f t="shared" si="35"/>
        <v>0</v>
      </c>
      <c r="G90" s="152"/>
      <c r="H90" s="258"/>
      <c r="I90" s="251"/>
      <c r="J90" s="110">
        <f t="shared" si="36"/>
        <v>0</v>
      </c>
      <c r="K90" s="152"/>
      <c r="L90" s="258"/>
      <c r="M90" s="251"/>
      <c r="N90" s="110"/>
      <c r="O90" s="152"/>
      <c r="P90" s="258"/>
      <c r="Q90" s="251"/>
      <c r="R90" s="110"/>
      <c r="S90" s="152"/>
      <c r="T90" s="258"/>
      <c r="U90" s="251"/>
      <c r="V90" s="110"/>
      <c r="W90" s="152"/>
      <c r="X90" s="258"/>
      <c r="Y90" s="251"/>
      <c r="Z90" s="110"/>
      <c r="AA90" s="152"/>
      <c r="AB90" s="258"/>
      <c r="AC90" s="251"/>
      <c r="AD90" s="110"/>
      <c r="AE90" s="152"/>
      <c r="AF90" s="258"/>
      <c r="AG90" s="251"/>
      <c r="AH90" s="110"/>
      <c r="AI90" s="152"/>
      <c r="AJ90" s="258"/>
      <c r="AK90" s="251"/>
      <c r="AL90" s="110">
        <f t="shared" si="37"/>
        <v>0</v>
      </c>
      <c r="AM90" s="152"/>
      <c r="AN90" s="258"/>
      <c r="AO90" s="251"/>
      <c r="AP90" s="110">
        <f t="shared" si="38"/>
        <v>0</v>
      </c>
      <c r="AQ90" s="152"/>
      <c r="AR90" s="258"/>
      <c r="AS90" s="251"/>
      <c r="AT90" s="110">
        <f t="shared" si="39"/>
        <v>0</v>
      </c>
      <c r="AU90" s="152"/>
      <c r="AV90" s="258"/>
      <c r="AW90" s="251"/>
      <c r="AX90" s="110">
        <f t="shared" si="40"/>
        <v>0</v>
      </c>
      <c r="AY90" s="152"/>
      <c r="AZ90" s="258"/>
      <c r="BA90" s="251"/>
      <c r="BB90" s="110">
        <f t="shared" si="41"/>
        <v>0</v>
      </c>
      <c r="BC90" s="152"/>
      <c r="BD90" s="258"/>
      <c r="BE90" s="251"/>
      <c r="BF90" s="110">
        <f t="shared" si="42"/>
        <v>0</v>
      </c>
      <c r="BG90" s="152"/>
      <c r="BH90" s="258"/>
      <c r="BI90" s="251"/>
      <c r="BJ90" s="110">
        <f t="shared" si="43"/>
        <v>0</v>
      </c>
      <c r="BK90" s="152"/>
      <c r="BL90" s="258"/>
      <c r="BM90" s="251"/>
      <c r="BN90" s="110">
        <f t="shared" si="44"/>
        <v>0</v>
      </c>
      <c r="BO90" s="148">
        <f t="shared" si="45"/>
        <v>0</v>
      </c>
      <c r="BP90" s="170" t="s">
        <v>63</v>
      </c>
    </row>
    <row r="91" spans="1:68" x14ac:dyDescent="0.3">
      <c r="A91" s="113" t="s">
        <v>92</v>
      </c>
      <c r="B91" s="170" t="s">
        <v>64</v>
      </c>
      <c r="C91" s="152"/>
      <c r="D91" s="258"/>
      <c r="E91" s="251"/>
      <c r="F91" s="110">
        <f t="shared" si="35"/>
        <v>0</v>
      </c>
      <c r="G91" s="152"/>
      <c r="H91" s="258"/>
      <c r="I91" s="251"/>
      <c r="J91" s="110">
        <f t="shared" si="36"/>
        <v>0</v>
      </c>
      <c r="K91" s="152"/>
      <c r="L91" s="258"/>
      <c r="M91" s="251"/>
      <c r="N91" s="110"/>
      <c r="O91" s="152"/>
      <c r="P91" s="258"/>
      <c r="Q91" s="251"/>
      <c r="R91" s="110"/>
      <c r="S91" s="152"/>
      <c r="T91" s="258"/>
      <c r="U91" s="251"/>
      <c r="V91" s="110"/>
      <c r="W91" s="152"/>
      <c r="X91" s="258"/>
      <c r="Y91" s="251"/>
      <c r="Z91" s="110"/>
      <c r="AA91" s="152"/>
      <c r="AB91" s="258"/>
      <c r="AC91" s="251"/>
      <c r="AD91" s="110"/>
      <c r="AE91" s="152"/>
      <c r="AF91" s="258"/>
      <c r="AG91" s="251"/>
      <c r="AH91" s="110"/>
      <c r="AI91" s="152"/>
      <c r="AJ91" s="258"/>
      <c r="AK91" s="251"/>
      <c r="AL91" s="110">
        <f t="shared" si="37"/>
        <v>0</v>
      </c>
      <c r="AM91" s="152"/>
      <c r="AN91" s="258"/>
      <c r="AO91" s="251"/>
      <c r="AP91" s="110">
        <f t="shared" si="38"/>
        <v>0</v>
      </c>
      <c r="AQ91" s="152"/>
      <c r="AR91" s="258"/>
      <c r="AS91" s="251"/>
      <c r="AT91" s="110">
        <f t="shared" si="39"/>
        <v>0</v>
      </c>
      <c r="AU91" s="152"/>
      <c r="AV91" s="258"/>
      <c r="AW91" s="251"/>
      <c r="AX91" s="110">
        <f t="shared" si="40"/>
        <v>0</v>
      </c>
      <c r="AY91" s="152"/>
      <c r="AZ91" s="258"/>
      <c r="BA91" s="251"/>
      <c r="BB91" s="110">
        <f t="shared" si="41"/>
        <v>0</v>
      </c>
      <c r="BC91" s="152"/>
      <c r="BD91" s="258"/>
      <c r="BE91" s="251"/>
      <c r="BF91" s="110">
        <f t="shared" si="42"/>
        <v>0</v>
      </c>
      <c r="BG91" s="152"/>
      <c r="BH91" s="258"/>
      <c r="BI91" s="251"/>
      <c r="BJ91" s="110">
        <f t="shared" si="43"/>
        <v>0</v>
      </c>
      <c r="BK91" s="152"/>
      <c r="BL91" s="258"/>
      <c r="BM91" s="251"/>
      <c r="BN91" s="110">
        <f t="shared" si="44"/>
        <v>0</v>
      </c>
      <c r="BO91" s="148">
        <f t="shared" si="45"/>
        <v>0</v>
      </c>
      <c r="BP91" s="170" t="s">
        <v>64</v>
      </c>
    </row>
    <row r="92" spans="1:68" x14ac:dyDescent="0.3">
      <c r="A92" s="113" t="s">
        <v>93</v>
      </c>
      <c r="B92" s="22" t="s">
        <v>65</v>
      </c>
      <c r="C92" s="152"/>
      <c r="D92" s="258"/>
      <c r="E92" s="251"/>
      <c r="F92" s="110">
        <f t="shared" si="35"/>
        <v>0</v>
      </c>
      <c r="G92" s="152"/>
      <c r="H92" s="258"/>
      <c r="I92" s="251"/>
      <c r="J92" s="110">
        <f t="shared" si="36"/>
        <v>0</v>
      </c>
      <c r="K92" s="152"/>
      <c r="L92" s="258"/>
      <c r="M92" s="251"/>
      <c r="N92" s="110"/>
      <c r="O92" s="152"/>
      <c r="P92" s="258"/>
      <c r="Q92" s="251"/>
      <c r="R92" s="110"/>
      <c r="S92" s="152"/>
      <c r="T92" s="258"/>
      <c r="U92" s="251"/>
      <c r="V92" s="110"/>
      <c r="W92" s="152"/>
      <c r="X92" s="258"/>
      <c r="Y92" s="251"/>
      <c r="Z92" s="110"/>
      <c r="AA92" s="152"/>
      <c r="AB92" s="258"/>
      <c r="AC92" s="251"/>
      <c r="AD92" s="110"/>
      <c r="AE92" s="152"/>
      <c r="AF92" s="258"/>
      <c r="AG92" s="251"/>
      <c r="AH92" s="110"/>
      <c r="AI92" s="152"/>
      <c r="AJ92" s="258"/>
      <c r="AK92" s="251"/>
      <c r="AL92" s="110">
        <f t="shared" si="37"/>
        <v>0</v>
      </c>
      <c r="AM92" s="152"/>
      <c r="AN92" s="258"/>
      <c r="AO92" s="251"/>
      <c r="AP92" s="110">
        <f t="shared" si="38"/>
        <v>0</v>
      </c>
      <c r="AQ92" s="152"/>
      <c r="AR92" s="258"/>
      <c r="AS92" s="251"/>
      <c r="AT92" s="110">
        <f t="shared" si="39"/>
        <v>0</v>
      </c>
      <c r="AU92" s="152"/>
      <c r="AV92" s="258"/>
      <c r="AW92" s="251"/>
      <c r="AX92" s="110">
        <f t="shared" si="40"/>
        <v>0</v>
      </c>
      <c r="AY92" s="152"/>
      <c r="AZ92" s="258"/>
      <c r="BA92" s="251"/>
      <c r="BB92" s="110">
        <f t="shared" si="41"/>
        <v>0</v>
      </c>
      <c r="BC92" s="152"/>
      <c r="BD92" s="258"/>
      <c r="BE92" s="251"/>
      <c r="BF92" s="110">
        <f t="shared" si="42"/>
        <v>0</v>
      </c>
      <c r="BG92" s="152"/>
      <c r="BH92" s="258"/>
      <c r="BI92" s="251"/>
      <c r="BJ92" s="110">
        <f t="shared" si="43"/>
        <v>0</v>
      </c>
      <c r="BK92" s="152"/>
      <c r="BL92" s="258"/>
      <c r="BM92" s="251"/>
      <c r="BN92" s="110">
        <f t="shared" si="44"/>
        <v>0</v>
      </c>
      <c r="BO92" s="148">
        <f t="shared" si="45"/>
        <v>0</v>
      </c>
      <c r="BP92" s="22" t="s">
        <v>65</v>
      </c>
    </row>
    <row r="93" spans="1:68" x14ac:dyDescent="0.3">
      <c r="A93" s="113" t="s">
        <v>94</v>
      </c>
      <c r="B93" s="170" t="s">
        <v>66</v>
      </c>
      <c r="C93" s="152"/>
      <c r="D93" s="258"/>
      <c r="E93" s="251"/>
      <c r="F93" s="110">
        <f t="shared" si="35"/>
        <v>0</v>
      </c>
      <c r="G93" s="152"/>
      <c r="H93" s="258"/>
      <c r="I93" s="251"/>
      <c r="J93" s="110">
        <f t="shared" si="36"/>
        <v>0</v>
      </c>
      <c r="K93" s="152"/>
      <c r="L93" s="258"/>
      <c r="M93" s="251"/>
      <c r="N93" s="110"/>
      <c r="O93" s="152"/>
      <c r="P93" s="258"/>
      <c r="Q93" s="251"/>
      <c r="R93" s="110"/>
      <c r="S93" s="152"/>
      <c r="T93" s="258"/>
      <c r="U93" s="251"/>
      <c r="V93" s="110"/>
      <c r="W93" s="152"/>
      <c r="X93" s="258"/>
      <c r="Y93" s="251"/>
      <c r="Z93" s="110"/>
      <c r="AA93" s="152"/>
      <c r="AB93" s="258"/>
      <c r="AC93" s="251"/>
      <c r="AD93" s="110"/>
      <c r="AE93" s="152"/>
      <c r="AF93" s="258"/>
      <c r="AG93" s="251"/>
      <c r="AH93" s="110"/>
      <c r="AI93" s="152"/>
      <c r="AJ93" s="258"/>
      <c r="AK93" s="251"/>
      <c r="AL93" s="110">
        <f t="shared" si="37"/>
        <v>0</v>
      </c>
      <c r="AM93" s="152"/>
      <c r="AN93" s="258"/>
      <c r="AO93" s="251"/>
      <c r="AP93" s="110">
        <f t="shared" si="38"/>
        <v>0</v>
      </c>
      <c r="AQ93" s="152"/>
      <c r="AR93" s="258"/>
      <c r="AS93" s="251"/>
      <c r="AT93" s="110">
        <f t="shared" si="39"/>
        <v>0</v>
      </c>
      <c r="AU93" s="152"/>
      <c r="AV93" s="258"/>
      <c r="AW93" s="251"/>
      <c r="AX93" s="110">
        <f t="shared" si="40"/>
        <v>0</v>
      </c>
      <c r="AY93" s="152"/>
      <c r="AZ93" s="258"/>
      <c r="BA93" s="251"/>
      <c r="BB93" s="110">
        <f t="shared" si="41"/>
        <v>0</v>
      </c>
      <c r="BC93" s="152"/>
      <c r="BD93" s="258"/>
      <c r="BE93" s="251"/>
      <c r="BF93" s="110">
        <f t="shared" si="42"/>
        <v>0</v>
      </c>
      <c r="BG93" s="152"/>
      <c r="BH93" s="258"/>
      <c r="BI93" s="251"/>
      <c r="BJ93" s="110">
        <f t="shared" si="43"/>
        <v>0</v>
      </c>
      <c r="BK93" s="152"/>
      <c r="BL93" s="258"/>
      <c r="BM93" s="251"/>
      <c r="BN93" s="110">
        <f t="shared" si="44"/>
        <v>0</v>
      </c>
      <c r="BO93" s="148">
        <f t="shared" si="45"/>
        <v>0</v>
      </c>
      <c r="BP93" s="170" t="s">
        <v>66</v>
      </c>
    </row>
    <row r="94" spans="1:68" x14ac:dyDescent="0.3">
      <c r="A94" s="172" t="s">
        <v>95</v>
      </c>
      <c r="B94" s="170" t="s">
        <v>355</v>
      </c>
      <c r="C94" s="152"/>
      <c r="D94" s="258"/>
      <c r="E94" s="251"/>
      <c r="F94" s="110"/>
      <c r="G94" s="152"/>
      <c r="H94" s="258"/>
      <c r="I94" s="251"/>
      <c r="J94" s="110"/>
      <c r="K94" s="152"/>
      <c r="L94" s="258"/>
      <c r="M94" s="251"/>
      <c r="N94" s="110"/>
      <c r="O94" s="152"/>
      <c r="P94" s="258"/>
      <c r="Q94" s="251"/>
      <c r="R94" s="110"/>
      <c r="S94" s="152"/>
      <c r="T94" s="258"/>
      <c r="U94" s="251"/>
      <c r="V94" s="110"/>
      <c r="W94" s="152"/>
      <c r="X94" s="258"/>
      <c r="Y94" s="251"/>
      <c r="Z94" s="110"/>
      <c r="AA94" s="152"/>
      <c r="AB94" s="258"/>
      <c r="AC94" s="251"/>
      <c r="AD94" s="110"/>
      <c r="AE94" s="152"/>
      <c r="AF94" s="258"/>
      <c r="AG94" s="251"/>
      <c r="AH94" s="110"/>
      <c r="AI94" s="152"/>
      <c r="AJ94" s="258"/>
      <c r="AK94" s="251"/>
      <c r="AL94" s="110"/>
      <c r="AM94" s="152"/>
      <c r="AN94" s="258"/>
      <c r="AO94" s="251"/>
      <c r="AP94" s="110"/>
      <c r="AQ94" s="152"/>
      <c r="AR94" s="258"/>
      <c r="AS94" s="251"/>
      <c r="AT94" s="110"/>
      <c r="AU94" s="152"/>
      <c r="AV94" s="258"/>
      <c r="AW94" s="251"/>
      <c r="AX94" s="110"/>
      <c r="AY94" s="152"/>
      <c r="AZ94" s="258"/>
      <c r="BA94" s="251"/>
      <c r="BB94" s="110"/>
      <c r="BC94" s="152"/>
      <c r="BD94" s="258"/>
      <c r="BE94" s="251"/>
      <c r="BF94" s="110"/>
      <c r="BG94" s="152"/>
      <c r="BH94" s="258"/>
      <c r="BI94" s="251"/>
      <c r="BJ94" s="110"/>
      <c r="BK94" s="152"/>
      <c r="BL94" s="258"/>
      <c r="BM94" s="251"/>
      <c r="BN94" s="110"/>
      <c r="BO94" s="148"/>
      <c r="BP94" s="170" t="s">
        <v>355</v>
      </c>
    </row>
    <row r="95" spans="1:68" x14ac:dyDescent="0.3">
      <c r="A95" s="172"/>
      <c r="B95" s="173" t="s">
        <v>67</v>
      </c>
      <c r="C95" s="196"/>
      <c r="D95" s="250"/>
      <c r="E95" s="252"/>
      <c r="F95" s="109"/>
      <c r="G95" s="196"/>
      <c r="H95" s="250"/>
      <c r="I95" s="252"/>
      <c r="J95" s="109"/>
      <c r="K95" s="196"/>
      <c r="L95" s="250"/>
      <c r="M95" s="252"/>
      <c r="N95" s="109"/>
      <c r="O95" s="196"/>
      <c r="P95" s="250"/>
      <c r="Q95" s="252"/>
      <c r="R95" s="109"/>
      <c r="S95" s="196"/>
      <c r="T95" s="250"/>
      <c r="U95" s="252"/>
      <c r="V95" s="109"/>
      <c r="W95" s="196"/>
      <c r="X95" s="250"/>
      <c r="Y95" s="252"/>
      <c r="Z95" s="109"/>
      <c r="AA95" s="196"/>
      <c r="AB95" s="250"/>
      <c r="AC95" s="252"/>
      <c r="AD95" s="109"/>
      <c r="AE95" s="196"/>
      <c r="AF95" s="250"/>
      <c r="AG95" s="252"/>
      <c r="AH95" s="109"/>
      <c r="AI95" s="196"/>
      <c r="AJ95" s="250"/>
      <c r="AK95" s="252"/>
      <c r="AL95" s="109"/>
      <c r="AM95" s="196"/>
      <c r="AN95" s="250"/>
      <c r="AO95" s="252"/>
      <c r="AP95" s="109"/>
      <c r="AQ95" s="196"/>
      <c r="AR95" s="250"/>
      <c r="AS95" s="252"/>
      <c r="AT95" s="109"/>
      <c r="AU95" s="196"/>
      <c r="AV95" s="250"/>
      <c r="AW95" s="252"/>
      <c r="AX95" s="109"/>
      <c r="AY95" s="196"/>
      <c r="AZ95" s="250"/>
      <c r="BA95" s="252"/>
      <c r="BB95" s="109"/>
      <c r="BC95" s="196"/>
      <c r="BD95" s="250"/>
      <c r="BE95" s="252"/>
      <c r="BF95" s="109"/>
      <c r="BG95" s="196"/>
      <c r="BH95" s="250"/>
      <c r="BI95" s="252"/>
      <c r="BJ95" s="109"/>
      <c r="BK95" s="196"/>
      <c r="BL95" s="250"/>
      <c r="BM95" s="252"/>
      <c r="BN95" s="109"/>
      <c r="BO95" s="149"/>
      <c r="BP95" s="173" t="s">
        <v>67</v>
      </c>
    </row>
    <row r="96" spans="1:68" x14ac:dyDescent="0.3">
      <c r="A96" s="172" t="s">
        <v>96</v>
      </c>
      <c r="B96" s="170" t="s">
        <v>43</v>
      </c>
      <c r="C96" s="152"/>
      <c r="D96" s="258"/>
      <c r="E96" s="251"/>
      <c r="F96" s="110">
        <f>SUM(C96:E96)</f>
        <v>0</v>
      </c>
      <c r="G96" s="152"/>
      <c r="H96" s="258"/>
      <c r="I96" s="251"/>
      <c r="J96" s="110">
        <f>SUM(G96:I96)</f>
        <v>0</v>
      </c>
      <c r="K96" s="152"/>
      <c r="L96" s="258"/>
      <c r="M96" s="251"/>
      <c r="N96" s="110"/>
      <c r="O96" s="152"/>
      <c r="P96" s="258"/>
      <c r="Q96" s="251"/>
      <c r="R96" s="110"/>
      <c r="S96" s="152"/>
      <c r="T96" s="258"/>
      <c r="U96" s="251"/>
      <c r="V96" s="110"/>
      <c r="W96" s="152"/>
      <c r="X96" s="258"/>
      <c r="Y96" s="251"/>
      <c r="Z96" s="110"/>
      <c r="AA96" s="152"/>
      <c r="AB96" s="258"/>
      <c r="AC96" s="251"/>
      <c r="AD96" s="110"/>
      <c r="AE96" s="152"/>
      <c r="AF96" s="258"/>
      <c r="AG96" s="251"/>
      <c r="AH96" s="110"/>
      <c r="AI96" s="152"/>
      <c r="AJ96" s="258"/>
      <c r="AK96" s="251"/>
      <c r="AL96" s="110">
        <f>SUM(AI96:AK96)</f>
        <v>0</v>
      </c>
      <c r="AM96" s="152"/>
      <c r="AN96" s="258"/>
      <c r="AO96" s="251"/>
      <c r="AP96" s="110">
        <f>SUM(AM96:AO96)</f>
        <v>0</v>
      </c>
      <c r="AQ96" s="152"/>
      <c r="AR96" s="258"/>
      <c r="AS96" s="251"/>
      <c r="AT96" s="110">
        <f>SUM(AQ96:AS96)</f>
        <v>0</v>
      </c>
      <c r="AU96" s="152"/>
      <c r="AV96" s="258"/>
      <c r="AW96" s="251"/>
      <c r="AX96" s="110">
        <f>SUM(AU96:AW96)</f>
        <v>0</v>
      </c>
      <c r="AY96" s="152"/>
      <c r="AZ96" s="258"/>
      <c r="BA96" s="251"/>
      <c r="BB96" s="110">
        <f>SUM(AY96:BA96)</f>
        <v>0</v>
      </c>
      <c r="BC96" s="152"/>
      <c r="BD96" s="258"/>
      <c r="BE96" s="251"/>
      <c r="BF96" s="110">
        <f>SUM(BC96:BE96)</f>
        <v>0</v>
      </c>
      <c r="BG96" s="152"/>
      <c r="BH96" s="258"/>
      <c r="BI96" s="251"/>
      <c r="BJ96" s="110">
        <f>SUM(BG96:BI96)</f>
        <v>0</v>
      </c>
      <c r="BK96" s="152"/>
      <c r="BL96" s="258"/>
      <c r="BM96" s="251"/>
      <c r="BN96" s="110">
        <f>SUM(BK96:BM96)</f>
        <v>0</v>
      </c>
      <c r="BO96" s="148">
        <f>SUM(F96+J96+AL96+AP96)</f>
        <v>0</v>
      </c>
      <c r="BP96" s="170" t="s">
        <v>43</v>
      </c>
    </row>
    <row r="97" spans="1:68" x14ac:dyDescent="0.3">
      <c r="A97" s="172" t="s">
        <v>359</v>
      </c>
      <c r="B97" s="170" t="s">
        <v>294</v>
      </c>
      <c r="C97" s="152"/>
      <c r="D97" s="258"/>
      <c r="E97" s="251"/>
      <c r="F97" s="110">
        <f>SUM(C97:E97)</f>
        <v>0</v>
      </c>
      <c r="G97" s="152"/>
      <c r="H97" s="258"/>
      <c r="I97" s="251"/>
      <c r="J97" s="110">
        <f>SUM(G97:I97)</f>
        <v>0</v>
      </c>
      <c r="K97" s="152"/>
      <c r="L97" s="258"/>
      <c r="M97" s="251"/>
      <c r="N97" s="110"/>
      <c r="O97" s="152"/>
      <c r="P97" s="258"/>
      <c r="Q97" s="251"/>
      <c r="R97" s="110"/>
      <c r="S97" s="152"/>
      <c r="T97" s="258"/>
      <c r="U97" s="251"/>
      <c r="V97" s="110"/>
      <c r="W97" s="152"/>
      <c r="X97" s="258"/>
      <c r="Y97" s="251"/>
      <c r="Z97" s="110"/>
      <c r="AA97" s="152"/>
      <c r="AB97" s="258"/>
      <c r="AC97" s="251"/>
      <c r="AD97" s="110"/>
      <c r="AE97" s="152"/>
      <c r="AF97" s="258"/>
      <c r="AG97" s="251"/>
      <c r="AH97" s="110"/>
      <c r="AI97" s="152"/>
      <c r="AJ97" s="258"/>
      <c r="AK97" s="251"/>
      <c r="AL97" s="110">
        <f>SUM(AI97:AK97)</f>
        <v>0</v>
      </c>
      <c r="AM97" s="152"/>
      <c r="AN97" s="258"/>
      <c r="AO97" s="251"/>
      <c r="AP97" s="110">
        <f>SUM(AM97:AO97)</f>
        <v>0</v>
      </c>
      <c r="AQ97" s="152"/>
      <c r="AR97" s="258"/>
      <c r="AS97" s="251"/>
      <c r="AT97" s="110">
        <f>SUM(AQ97:AS97)</f>
        <v>0</v>
      </c>
      <c r="AU97" s="152"/>
      <c r="AV97" s="258"/>
      <c r="AW97" s="251"/>
      <c r="AX97" s="110">
        <f>SUM(AU97:AW97)</f>
        <v>0</v>
      </c>
      <c r="AY97" s="152"/>
      <c r="AZ97" s="258"/>
      <c r="BA97" s="251"/>
      <c r="BB97" s="110">
        <f>SUM(AY97:BA97)</f>
        <v>0</v>
      </c>
      <c r="BC97" s="152"/>
      <c r="BD97" s="258"/>
      <c r="BE97" s="251"/>
      <c r="BF97" s="110">
        <f>SUM(BC97:BE97)</f>
        <v>0</v>
      </c>
      <c r="BG97" s="152"/>
      <c r="BH97" s="258"/>
      <c r="BI97" s="251"/>
      <c r="BJ97" s="110">
        <f>SUM(BG97:BI97)</f>
        <v>0</v>
      </c>
      <c r="BK97" s="152"/>
      <c r="BL97" s="258"/>
      <c r="BM97" s="251"/>
      <c r="BN97" s="110">
        <f>SUM(BK97:BM97)</f>
        <v>0</v>
      </c>
      <c r="BO97" s="148">
        <f>SUM(F97+J97+AL97+AP97)</f>
        <v>0</v>
      </c>
      <c r="BP97" s="170" t="s">
        <v>294</v>
      </c>
    </row>
    <row r="98" spans="1:68" x14ac:dyDescent="0.3">
      <c r="A98" s="172" t="s">
        <v>399</v>
      </c>
      <c r="B98" s="233" t="s">
        <v>514</v>
      </c>
      <c r="C98" s="152"/>
      <c r="D98" s="258"/>
      <c r="E98" s="251"/>
      <c r="F98" s="110"/>
      <c r="G98" s="152"/>
      <c r="H98" s="258"/>
      <c r="I98" s="251"/>
      <c r="J98" s="110"/>
      <c r="K98" s="152"/>
      <c r="L98" s="258"/>
      <c r="M98" s="251"/>
      <c r="N98" s="110"/>
      <c r="O98" s="152"/>
      <c r="P98" s="258"/>
      <c r="Q98" s="251"/>
      <c r="R98" s="110"/>
      <c r="S98" s="152"/>
      <c r="T98" s="258"/>
      <c r="U98" s="251"/>
      <c r="V98" s="110"/>
      <c r="W98" s="152"/>
      <c r="X98" s="258"/>
      <c r="Y98" s="251"/>
      <c r="Z98" s="110"/>
      <c r="AA98" s="152"/>
      <c r="AB98" s="258"/>
      <c r="AC98" s="251"/>
      <c r="AD98" s="110"/>
      <c r="AE98" s="152"/>
      <c r="AF98" s="258"/>
      <c r="AG98" s="251"/>
      <c r="AH98" s="110"/>
      <c r="AI98" s="152"/>
      <c r="AJ98" s="258"/>
      <c r="AK98" s="251"/>
      <c r="AL98" s="110"/>
      <c r="AM98" s="152"/>
      <c r="AN98" s="258"/>
      <c r="AO98" s="251"/>
      <c r="AP98" s="110"/>
      <c r="AQ98" s="152"/>
      <c r="AR98" s="258"/>
      <c r="AS98" s="251"/>
      <c r="AT98" s="110"/>
      <c r="AU98" s="152"/>
      <c r="AV98" s="258"/>
      <c r="AW98" s="251"/>
      <c r="AX98" s="110"/>
      <c r="AY98" s="152"/>
      <c r="AZ98" s="258"/>
      <c r="BA98" s="251"/>
      <c r="BB98" s="110"/>
      <c r="BC98" s="152"/>
      <c r="BD98" s="258"/>
      <c r="BE98" s="251"/>
      <c r="BF98" s="110"/>
      <c r="BG98" s="152"/>
      <c r="BH98" s="258"/>
      <c r="BI98" s="251"/>
      <c r="BJ98" s="110"/>
      <c r="BK98" s="152"/>
      <c r="BL98" s="258"/>
      <c r="BM98" s="251"/>
      <c r="BN98" s="110"/>
      <c r="BO98" s="148"/>
      <c r="BP98" s="170" t="s">
        <v>514</v>
      </c>
    </row>
    <row r="99" spans="1:68" x14ac:dyDescent="0.3">
      <c r="A99" s="172" t="s">
        <v>517</v>
      </c>
      <c r="B99" s="233" t="s">
        <v>515</v>
      </c>
      <c r="C99" s="152"/>
      <c r="D99" s="258"/>
      <c r="E99" s="251"/>
      <c r="F99" s="110"/>
      <c r="G99" s="152"/>
      <c r="H99" s="258"/>
      <c r="I99" s="251"/>
      <c r="J99" s="110"/>
      <c r="K99" s="152"/>
      <c r="L99" s="258"/>
      <c r="M99" s="251"/>
      <c r="N99" s="110"/>
      <c r="O99" s="152"/>
      <c r="P99" s="258"/>
      <c r="Q99" s="251"/>
      <c r="R99" s="110"/>
      <c r="S99" s="152"/>
      <c r="T99" s="258"/>
      <c r="U99" s="251"/>
      <c r="V99" s="110"/>
      <c r="W99" s="152"/>
      <c r="X99" s="258"/>
      <c r="Y99" s="251"/>
      <c r="Z99" s="110"/>
      <c r="AA99" s="152"/>
      <c r="AB99" s="258"/>
      <c r="AC99" s="251"/>
      <c r="AD99" s="110"/>
      <c r="AE99" s="152"/>
      <c r="AF99" s="258"/>
      <c r="AG99" s="251"/>
      <c r="AH99" s="110"/>
      <c r="AI99" s="152"/>
      <c r="AJ99" s="258"/>
      <c r="AK99" s="251"/>
      <c r="AL99" s="110"/>
      <c r="AM99" s="152"/>
      <c r="AN99" s="258"/>
      <c r="AO99" s="251"/>
      <c r="AP99" s="110"/>
      <c r="AQ99" s="152"/>
      <c r="AR99" s="258"/>
      <c r="AS99" s="251"/>
      <c r="AT99" s="110"/>
      <c r="AU99" s="152"/>
      <c r="AV99" s="258"/>
      <c r="AW99" s="251"/>
      <c r="AX99" s="110"/>
      <c r="AY99" s="152"/>
      <c r="AZ99" s="258"/>
      <c r="BA99" s="251"/>
      <c r="BB99" s="110"/>
      <c r="BC99" s="152"/>
      <c r="BD99" s="258"/>
      <c r="BE99" s="251"/>
      <c r="BF99" s="110"/>
      <c r="BG99" s="152"/>
      <c r="BH99" s="258"/>
      <c r="BI99" s="251"/>
      <c r="BJ99" s="110"/>
      <c r="BK99" s="152"/>
      <c r="BL99" s="258"/>
      <c r="BM99" s="251"/>
      <c r="BN99" s="110"/>
      <c r="BO99" s="148"/>
      <c r="BP99" s="170" t="s">
        <v>515</v>
      </c>
    </row>
    <row r="100" spans="1:68" x14ac:dyDescent="0.3">
      <c r="A100" s="172" t="s">
        <v>518</v>
      </c>
      <c r="B100" s="233" t="s">
        <v>516</v>
      </c>
      <c r="C100" s="152"/>
      <c r="D100" s="258"/>
      <c r="E100" s="251"/>
      <c r="F100" s="110"/>
      <c r="G100" s="152"/>
      <c r="H100" s="258"/>
      <c r="I100" s="251"/>
      <c r="J100" s="110"/>
      <c r="K100" s="152"/>
      <c r="L100" s="258"/>
      <c r="M100" s="251"/>
      <c r="N100" s="110"/>
      <c r="O100" s="152"/>
      <c r="P100" s="258"/>
      <c r="Q100" s="251"/>
      <c r="R100" s="110"/>
      <c r="S100" s="152"/>
      <c r="T100" s="258"/>
      <c r="U100" s="251"/>
      <c r="V100" s="110"/>
      <c r="W100" s="152"/>
      <c r="X100" s="258"/>
      <c r="Y100" s="251"/>
      <c r="Z100" s="110"/>
      <c r="AA100" s="152"/>
      <c r="AB100" s="258"/>
      <c r="AC100" s="251"/>
      <c r="AD100" s="110"/>
      <c r="AE100" s="152"/>
      <c r="AF100" s="258"/>
      <c r="AG100" s="251"/>
      <c r="AH100" s="110"/>
      <c r="AI100" s="152"/>
      <c r="AJ100" s="258"/>
      <c r="AK100" s="251"/>
      <c r="AL100" s="110"/>
      <c r="AM100" s="152"/>
      <c r="AN100" s="258"/>
      <c r="AO100" s="251"/>
      <c r="AP100" s="110"/>
      <c r="AQ100" s="152"/>
      <c r="AR100" s="258"/>
      <c r="AS100" s="251"/>
      <c r="AT100" s="110"/>
      <c r="AU100" s="152"/>
      <c r="AV100" s="258"/>
      <c r="AW100" s="251"/>
      <c r="AX100" s="110"/>
      <c r="AY100" s="152"/>
      <c r="AZ100" s="258"/>
      <c r="BA100" s="251"/>
      <c r="BB100" s="110"/>
      <c r="BC100" s="152"/>
      <c r="BD100" s="258"/>
      <c r="BE100" s="251"/>
      <c r="BF100" s="110"/>
      <c r="BG100" s="152"/>
      <c r="BH100" s="258"/>
      <c r="BI100" s="251"/>
      <c r="BJ100" s="110"/>
      <c r="BK100" s="152"/>
      <c r="BL100" s="258"/>
      <c r="BM100" s="251"/>
      <c r="BN100" s="110"/>
      <c r="BO100" s="148"/>
      <c r="BP100" s="170" t="s">
        <v>516</v>
      </c>
    </row>
    <row r="101" spans="1:68" x14ac:dyDescent="0.3">
      <c r="A101" s="172" t="s">
        <v>97</v>
      </c>
      <c r="B101" s="170" t="s">
        <v>67</v>
      </c>
      <c r="C101" s="152"/>
      <c r="D101" s="258"/>
      <c r="E101" s="251"/>
      <c r="F101" s="110">
        <f>SUM(C101:E101)</f>
        <v>0</v>
      </c>
      <c r="G101" s="152"/>
      <c r="H101" s="258"/>
      <c r="I101" s="251"/>
      <c r="J101" s="110">
        <f>SUM(G101:I101)</f>
        <v>0</v>
      </c>
      <c r="K101" s="152"/>
      <c r="L101" s="258"/>
      <c r="M101" s="251"/>
      <c r="N101" s="110"/>
      <c r="O101" s="152"/>
      <c r="P101" s="258"/>
      <c r="Q101" s="251"/>
      <c r="R101" s="110"/>
      <c r="S101" s="152"/>
      <c r="T101" s="258"/>
      <c r="U101" s="251"/>
      <c r="V101" s="110"/>
      <c r="W101" s="152"/>
      <c r="X101" s="258"/>
      <c r="Y101" s="251"/>
      <c r="Z101" s="110"/>
      <c r="AA101" s="152"/>
      <c r="AB101" s="258"/>
      <c r="AC101" s="251"/>
      <c r="AD101" s="110"/>
      <c r="AE101" s="152"/>
      <c r="AF101" s="258"/>
      <c r="AG101" s="251"/>
      <c r="AH101" s="110"/>
      <c r="AI101" s="152"/>
      <c r="AJ101" s="258"/>
      <c r="AK101" s="251"/>
      <c r="AL101" s="110">
        <f>SUM(AI101:AK101)</f>
        <v>0</v>
      </c>
      <c r="AM101" s="152"/>
      <c r="AN101" s="258"/>
      <c r="AO101" s="251"/>
      <c r="AP101" s="110">
        <f>SUM(AM101:AO101)</f>
        <v>0</v>
      </c>
      <c r="AQ101" s="152"/>
      <c r="AR101" s="258"/>
      <c r="AS101" s="251"/>
      <c r="AT101" s="110">
        <f>SUM(AQ101:AS101)</f>
        <v>0</v>
      </c>
      <c r="AU101" s="152"/>
      <c r="AV101" s="258"/>
      <c r="AW101" s="251"/>
      <c r="AX101" s="110">
        <f>SUM(AU101:AW101)</f>
        <v>0</v>
      </c>
      <c r="AY101" s="152"/>
      <c r="AZ101" s="258"/>
      <c r="BA101" s="251"/>
      <c r="BB101" s="110">
        <f>SUM(AY101:BA101)</f>
        <v>0</v>
      </c>
      <c r="BC101" s="152"/>
      <c r="BD101" s="258"/>
      <c r="BE101" s="251"/>
      <c r="BF101" s="110">
        <f>SUM(BC101:BE101)</f>
        <v>0</v>
      </c>
      <c r="BG101" s="152"/>
      <c r="BH101" s="258"/>
      <c r="BI101" s="251"/>
      <c r="BJ101" s="110">
        <f>SUM(BG101:BI101)</f>
        <v>0</v>
      </c>
      <c r="BK101" s="152"/>
      <c r="BL101" s="258"/>
      <c r="BM101" s="251"/>
      <c r="BN101" s="110">
        <f>SUM(BK101:BM101)</f>
        <v>0</v>
      </c>
      <c r="BO101" s="148">
        <f>SUM(F101+J101+AL101+AP101)</f>
        <v>0</v>
      </c>
      <c r="BP101" s="170" t="s">
        <v>67</v>
      </c>
    </row>
    <row r="102" spans="1:68" x14ac:dyDescent="0.3">
      <c r="A102" s="172"/>
      <c r="B102" s="173" t="s">
        <v>68</v>
      </c>
      <c r="C102" s="196"/>
      <c r="D102" s="250"/>
      <c r="E102" s="252"/>
      <c r="F102" s="109"/>
      <c r="G102" s="196"/>
      <c r="H102" s="250"/>
      <c r="I102" s="252"/>
      <c r="J102" s="109"/>
      <c r="K102" s="196"/>
      <c r="L102" s="250"/>
      <c r="M102" s="252"/>
      <c r="N102" s="109"/>
      <c r="O102" s="196"/>
      <c r="P102" s="250"/>
      <c r="Q102" s="252"/>
      <c r="R102" s="109"/>
      <c r="S102" s="196"/>
      <c r="T102" s="250"/>
      <c r="U102" s="252"/>
      <c r="V102" s="109"/>
      <c r="W102" s="196"/>
      <c r="X102" s="250"/>
      <c r="Y102" s="252"/>
      <c r="Z102" s="109"/>
      <c r="AA102" s="196"/>
      <c r="AB102" s="250"/>
      <c r="AC102" s="252"/>
      <c r="AD102" s="109"/>
      <c r="AE102" s="196"/>
      <c r="AF102" s="250"/>
      <c r="AG102" s="252"/>
      <c r="AH102" s="109"/>
      <c r="AI102" s="196"/>
      <c r="AJ102" s="250"/>
      <c r="AK102" s="252"/>
      <c r="AL102" s="109"/>
      <c r="AM102" s="196"/>
      <c r="AN102" s="250"/>
      <c r="AO102" s="252"/>
      <c r="AP102" s="109"/>
      <c r="AQ102" s="196"/>
      <c r="AR102" s="250"/>
      <c r="AS102" s="252"/>
      <c r="AT102" s="109"/>
      <c r="AU102" s="196"/>
      <c r="AV102" s="250"/>
      <c r="AW102" s="252"/>
      <c r="AX102" s="109"/>
      <c r="AY102" s="196"/>
      <c r="AZ102" s="250"/>
      <c r="BA102" s="252"/>
      <c r="BB102" s="109"/>
      <c r="BC102" s="196"/>
      <c r="BD102" s="250"/>
      <c r="BE102" s="252"/>
      <c r="BF102" s="109"/>
      <c r="BG102" s="196"/>
      <c r="BH102" s="250"/>
      <c r="BI102" s="252"/>
      <c r="BJ102" s="109"/>
      <c r="BK102" s="196"/>
      <c r="BL102" s="250"/>
      <c r="BM102" s="252"/>
      <c r="BN102" s="109"/>
      <c r="BO102" s="149"/>
      <c r="BP102" s="173" t="s">
        <v>68</v>
      </c>
    </row>
    <row r="103" spans="1:68" x14ac:dyDescent="0.3">
      <c r="A103" s="172" t="s">
        <v>98</v>
      </c>
      <c r="B103" s="170" t="s">
        <v>68</v>
      </c>
      <c r="C103" s="152"/>
      <c r="D103" s="258"/>
      <c r="E103" s="251"/>
      <c r="F103" s="110">
        <f>SUM(C103:E103)</f>
        <v>0</v>
      </c>
      <c r="G103" s="152"/>
      <c r="H103" s="258"/>
      <c r="I103" s="251"/>
      <c r="J103" s="110">
        <f>SUM(G103:I103)</f>
        <v>0</v>
      </c>
      <c r="K103" s="152"/>
      <c r="L103" s="258"/>
      <c r="M103" s="251"/>
      <c r="N103" s="110"/>
      <c r="O103" s="152"/>
      <c r="P103" s="258"/>
      <c r="Q103" s="251"/>
      <c r="R103" s="110"/>
      <c r="S103" s="152"/>
      <c r="T103" s="258"/>
      <c r="U103" s="251"/>
      <c r="V103" s="110"/>
      <c r="W103" s="152"/>
      <c r="X103" s="258"/>
      <c r="Y103" s="251"/>
      <c r="Z103" s="110"/>
      <c r="AA103" s="152"/>
      <c r="AB103" s="258"/>
      <c r="AC103" s="251"/>
      <c r="AD103" s="110"/>
      <c r="AE103" s="152"/>
      <c r="AF103" s="258"/>
      <c r="AG103" s="251"/>
      <c r="AH103" s="110"/>
      <c r="AI103" s="152"/>
      <c r="AJ103" s="258"/>
      <c r="AK103" s="251"/>
      <c r="AL103" s="110">
        <f>SUM(AI103:AK103)</f>
        <v>0</v>
      </c>
      <c r="AM103" s="152"/>
      <c r="AN103" s="258"/>
      <c r="AO103" s="251"/>
      <c r="AP103" s="110">
        <f>SUM(AM103:AO103)</f>
        <v>0</v>
      </c>
      <c r="AQ103" s="152"/>
      <c r="AR103" s="258"/>
      <c r="AS103" s="251"/>
      <c r="AT103" s="110">
        <f>SUM(AQ103:AS103)</f>
        <v>0</v>
      </c>
      <c r="AU103" s="152"/>
      <c r="AV103" s="258"/>
      <c r="AW103" s="251"/>
      <c r="AX103" s="110">
        <f>SUM(AU103:AW103)</f>
        <v>0</v>
      </c>
      <c r="AY103" s="152"/>
      <c r="AZ103" s="258"/>
      <c r="BA103" s="251"/>
      <c r="BB103" s="110">
        <f>SUM(AY103:BA103)</f>
        <v>0</v>
      </c>
      <c r="BC103" s="152"/>
      <c r="BD103" s="258"/>
      <c r="BE103" s="251"/>
      <c r="BF103" s="110">
        <f>SUM(BC103:BE103)</f>
        <v>0</v>
      </c>
      <c r="BG103" s="152"/>
      <c r="BH103" s="258"/>
      <c r="BI103" s="251"/>
      <c r="BJ103" s="110">
        <f>SUM(BG103:BI103)</f>
        <v>0</v>
      </c>
      <c r="BK103" s="152"/>
      <c r="BL103" s="258"/>
      <c r="BM103" s="251"/>
      <c r="BN103" s="110">
        <f>SUM(BK103:BM103)</f>
        <v>0</v>
      </c>
      <c r="BO103" s="148">
        <f>SUM(F103+J103+AL103+AP103)</f>
        <v>0</v>
      </c>
      <c r="BP103" s="170" t="s">
        <v>68</v>
      </c>
    </row>
    <row r="104" spans="1:68" x14ac:dyDescent="0.3">
      <c r="A104" s="172" t="s">
        <v>99</v>
      </c>
      <c r="B104" s="170" t="s">
        <v>69</v>
      </c>
      <c r="C104" s="152"/>
      <c r="D104" s="258"/>
      <c r="E104" s="251"/>
      <c r="F104" s="110">
        <f>SUM(C104:E104)</f>
        <v>0</v>
      </c>
      <c r="G104" s="152"/>
      <c r="H104" s="258"/>
      <c r="I104" s="251"/>
      <c r="J104" s="110">
        <f>SUM(G104:I104)</f>
        <v>0</v>
      </c>
      <c r="K104" s="152"/>
      <c r="L104" s="258"/>
      <c r="M104" s="251"/>
      <c r="N104" s="110"/>
      <c r="O104" s="152"/>
      <c r="P104" s="258"/>
      <c r="Q104" s="251"/>
      <c r="R104" s="110"/>
      <c r="S104" s="152"/>
      <c r="T104" s="258"/>
      <c r="U104" s="251"/>
      <c r="V104" s="110"/>
      <c r="W104" s="152"/>
      <c r="X104" s="258"/>
      <c r="Y104" s="251"/>
      <c r="Z104" s="110"/>
      <c r="AA104" s="152"/>
      <c r="AB104" s="258"/>
      <c r="AC104" s="251"/>
      <c r="AD104" s="110"/>
      <c r="AE104" s="152"/>
      <c r="AF104" s="258"/>
      <c r="AG104" s="251"/>
      <c r="AH104" s="110"/>
      <c r="AI104" s="152"/>
      <c r="AJ104" s="258"/>
      <c r="AK104" s="251"/>
      <c r="AL104" s="110">
        <f>SUM(AI104:AK104)</f>
        <v>0</v>
      </c>
      <c r="AM104" s="152"/>
      <c r="AN104" s="258"/>
      <c r="AO104" s="251"/>
      <c r="AP104" s="110">
        <f>SUM(AM104:AO104)</f>
        <v>0</v>
      </c>
      <c r="AQ104" s="152"/>
      <c r="AR104" s="258"/>
      <c r="AS104" s="251"/>
      <c r="AT104" s="110">
        <f>SUM(AQ104:AS104)</f>
        <v>0</v>
      </c>
      <c r="AU104" s="152"/>
      <c r="AV104" s="258"/>
      <c r="AW104" s="251"/>
      <c r="AX104" s="110">
        <f>SUM(AU104:AW104)</f>
        <v>0</v>
      </c>
      <c r="AY104" s="152"/>
      <c r="AZ104" s="258"/>
      <c r="BA104" s="251"/>
      <c r="BB104" s="110">
        <f>SUM(AY104:BA104)</f>
        <v>0</v>
      </c>
      <c r="BC104" s="152"/>
      <c r="BD104" s="258"/>
      <c r="BE104" s="251"/>
      <c r="BF104" s="110">
        <f>SUM(BC104:BE104)</f>
        <v>0</v>
      </c>
      <c r="BG104" s="152"/>
      <c r="BH104" s="258"/>
      <c r="BI104" s="251"/>
      <c r="BJ104" s="110">
        <f>SUM(BG104:BI104)</f>
        <v>0</v>
      </c>
      <c r="BK104" s="152"/>
      <c r="BL104" s="258"/>
      <c r="BM104" s="251"/>
      <c r="BN104" s="110">
        <f>SUM(BK104:BM104)</f>
        <v>0</v>
      </c>
      <c r="BO104" s="148">
        <f>SUM(F104+J104+AL104+AP104)</f>
        <v>0</v>
      </c>
      <c r="BP104" s="170" t="s">
        <v>69</v>
      </c>
    </row>
    <row r="105" spans="1:68" x14ac:dyDescent="0.3">
      <c r="A105" s="172" t="s">
        <v>100</v>
      </c>
      <c r="B105" s="170" t="s">
        <v>70</v>
      </c>
      <c r="C105" s="152"/>
      <c r="D105" s="258"/>
      <c r="E105" s="251"/>
      <c r="F105" s="110">
        <f>SUM(C105:E105)</f>
        <v>0</v>
      </c>
      <c r="G105" s="152"/>
      <c r="H105" s="258"/>
      <c r="I105" s="251"/>
      <c r="J105" s="110">
        <f>SUM(G105:I105)</f>
        <v>0</v>
      </c>
      <c r="K105" s="152"/>
      <c r="L105" s="258"/>
      <c r="M105" s="251"/>
      <c r="N105" s="110"/>
      <c r="O105" s="152"/>
      <c r="P105" s="258"/>
      <c r="Q105" s="251"/>
      <c r="R105" s="110"/>
      <c r="S105" s="152"/>
      <c r="T105" s="258"/>
      <c r="U105" s="251"/>
      <c r="V105" s="110"/>
      <c r="W105" s="152"/>
      <c r="X105" s="258"/>
      <c r="Y105" s="251"/>
      <c r="Z105" s="110"/>
      <c r="AA105" s="152"/>
      <c r="AB105" s="258"/>
      <c r="AC105" s="251"/>
      <c r="AD105" s="110"/>
      <c r="AE105" s="152"/>
      <c r="AF105" s="258"/>
      <c r="AG105" s="251"/>
      <c r="AH105" s="110"/>
      <c r="AI105" s="152"/>
      <c r="AJ105" s="258"/>
      <c r="AK105" s="251"/>
      <c r="AL105" s="110">
        <f>SUM(AI105:AK105)</f>
        <v>0</v>
      </c>
      <c r="AM105" s="152"/>
      <c r="AN105" s="258"/>
      <c r="AO105" s="251"/>
      <c r="AP105" s="110">
        <f>SUM(AM105:AO105)</f>
        <v>0</v>
      </c>
      <c r="AQ105" s="152"/>
      <c r="AR105" s="258"/>
      <c r="AS105" s="251"/>
      <c r="AT105" s="110">
        <f>SUM(AQ105:AS105)</f>
        <v>0</v>
      </c>
      <c r="AU105" s="152"/>
      <c r="AV105" s="258"/>
      <c r="AW105" s="251"/>
      <c r="AX105" s="110">
        <f>SUM(AU105:AW105)</f>
        <v>0</v>
      </c>
      <c r="AY105" s="152"/>
      <c r="AZ105" s="258"/>
      <c r="BA105" s="251"/>
      <c r="BB105" s="110">
        <f>SUM(AY105:BA105)</f>
        <v>0</v>
      </c>
      <c r="BC105" s="152"/>
      <c r="BD105" s="258"/>
      <c r="BE105" s="251"/>
      <c r="BF105" s="110">
        <f>SUM(BC105:BE105)</f>
        <v>0</v>
      </c>
      <c r="BG105" s="152"/>
      <c r="BH105" s="258"/>
      <c r="BI105" s="251"/>
      <c r="BJ105" s="110">
        <f>SUM(BG105:BI105)</f>
        <v>0</v>
      </c>
      <c r="BK105" s="152"/>
      <c r="BL105" s="258"/>
      <c r="BM105" s="251"/>
      <c r="BN105" s="110">
        <f>SUM(BK105:BM105)</f>
        <v>0</v>
      </c>
      <c r="BO105" s="148">
        <f>SUM(F105+J105+AL105+AP105)</f>
        <v>0</v>
      </c>
      <c r="BP105" s="170" t="s">
        <v>70</v>
      </c>
    </row>
    <row r="106" spans="1:68" x14ac:dyDescent="0.3">
      <c r="A106" s="172" t="s">
        <v>101</v>
      </c>
      <c r="B106" s="170" t="s">
        <v>71</v>
      </c>
      <c r="C106" s="152"/>
      <c r="D106" s="258"/>
      <c r="E106" s="251"/>
      <c r="F106" s="110">
        <f>SUM(C106:E106)</f>
        <v>0</v>
      </c>
      <c r="G106" s="152"/>
      <c r="H106" s="258"/>
      <c r="I106" s="251"/>
      <c r="J106" s="110">
        <f>SUM(G106:I106)</f>
        <v>0</v>
      </c>
      <c r="K106" s="152"/>
      <c r="L106" s="258"/>
      <c r="M106" s="251"/>
      <c r="N106" s="110"/>
      <c r="O106" s="152"/>
      <c r="P106" s="258"/>
      <c r="Q106" s="251"/>
      <c r="R106" s="110"/>
      <c r="S106" s="152"/>
      <c r="T106" s="258"/>
      <c r="U106" s="251"/>
      <c r="V106" s="110"/>
      <c r="W106" s="152"/>
      <c r="X106" s="258"/>
      <c r="Y106" s="251"/>
      <c r="Z106" s="110"/>
      <c r="AA106" s="152"/>
      <c r="AB106" s="258"/>
      <c r="AC106" s="251"/>
      <c r="AD106" s="110"/>
      <c r="AE106" s="152"/>
      <c r="AF106" s="258"/>
      <c r="AG106" s="251"/>
      <c r="AH106" s="110"/>
      <c r="AI106" s="152"/>
      <c r="AJ106" s="258"/>
      <c r="AK106" s="251"/>
      <c r="AL106" s="110">
        <f>SUM(AI106:AK106)</f>
        <v>0</v>
      </c>
      <c r="AM106" s="152"/>
      <c r="AN106" s="258"/>
      <c r="AO106" s="251"/>
      <c r="AP106" s="110">
        <f>SUM(AM106:AO106)</f>
        <v>0</v>
      </c>
      <c r="AQ106" s="152"/>
      <c r="AR106" s="258"/>
      <c r="AS106" s="251"/>
      <c r="AT106" s="110">
        <f>SUM(AQ106:AS106)</f>
        <v>0</v>
      </c>
      <c r="AU106" s="152"/>
      <c r="AV106" s="258"/>
      <c r="AW106" s="251"/>
      <c r="AX106" s="110">
        <f>SUM(AU106:AW106)</f>
        <v>0</v>
      </c>
      <c r="AY106" s="152"/>
      <c r="AZ106" s="258"/>
      <c r="BA106" s="251"/>
      <c r="BB106" s="110">
        <f>SUM(AY106:BA106)</f>
        <v>0</v>
      </c>
      <c r="BC106" s="152"/>
      <c r="BD106" s="258"/>
      <c r="BE106" s="251"/>
      <c r="BF106" s="110">
        <f>SUM(BC106:BE106)</f>
        <v>0</v>
      </c>
      <c r="BG106" s="152"/>
      <c r="BH106" s="258"/>
      <c r="BI106" s="251"/>
      <c r="BJ106" s="110">
        <f>SUM(BG106:BI106)</f>
        <v>0</v>
      </c>
      <c r="BK106" s="152"/>
      <c r="BL106" s="258"/>
      <c r="BM106" s="251"/>
      <c r="BN106" s="110">
        <f>SUM(BK106:BM106)</f>
        <v>0</v>
      </c>
      <c r="BO106" s="148">
        <f>SUM(F106+J106+AL106+AP106)</f>
        <v>0</v>
      </c>
      <c r="BP106" s="170" t="s">
        <v>71</v>
      </c>
    </row>
    <row r="107" spans="1:68" x14ac:dyDescent="0.3">
      <c r="A107" s="172" t="s">
        <v>102</v>
      </c>
      <c r="B107" s="170" t="s">
        <v>72</v>
      </c>
      <c r="C107" s="152"/>
      <c r="D107" s="258"/>
      <c r="E107" s="251"/>
      <c r="F107" s="110">
        <f>SUM(C107:E107)</f>
        <v>0</v>
      </c>
      <c r="G107" s="152"/>
      <c r="H107" s="258"/>
      <c r="I107" s="251"/>
      <c r="J107" s="110">
        <f>SUM(G107:I107)</f>
        <v>0</v>
      </c>
      <c r="K107" s="152"/>
      <c r="L107" s="258"/>
      <c r="M107" s="251"/>
      <c r="N107" s="110"/>
      <c r="O107" s="152"/>
      <c r="P107" s="258"/>
      <c r="Q107" s="251"/>
      <c r="R107" s="110"/>
      <c r="S107" s="152"/>
      <c r="T107" s="258"/>
      <c r="U107" s="251"/>
      <c r="V107" s="110"/>
      <c r="W107" s="152"/>
      <c r="X107" s="258"/>
      <c r="Y107" s="251"/>
      <c r="Z107" s="110"/>
      <c r="AA107" s="152"/>
      <c r="AB107" s="258"/>
      <c r="AC107" s="251"/>
      <c r="AD107" s="110"/>
      <c r="AE107" s="152"/>
      <c r="AF107" s="258"/>
      <c r="AG107" s="251"/>
      <c r="AH107" s="110"/>
      <c r="AI107" s="152"/>
      <c r="AJ107" s="258"/>
      <c r="AK107" s="251"/>
      <c r="AL107" s="110">
        <f>SUM(AI107:AK107)</f>
        <v>0</v>
      </c>
      <c r="AM107" s="152"/>
      <c r="AN107" s="258"/>
      <c r="AO107" s="251"/>
      <c r="AP107" s="110">
        <f>SUM(AM107:AO107)</f>
        <v>0</v>
      </c>
      <c r="AQ107" s="152"/>
      <c r="AR107" s="258"/>
      <c r="AS107" s="251"/>
      <c r="AT107" s="110">
        <f>SUM(AQ107:AS107)</f>
        <v>0</v>
      </c>
      <c r="AU107" s="152"/>
      <c r="AV107" s="258"/>
      <c r="AW107" s="251"/>
      <c r="AX107" s="110">
        <f>SUM(AU107:AW107)</f>
        <v>0</v>
      </c>
      <c r="AY107" s="152"/>
      <c r="AZ107" s="258"/>
      <c r="BA107" s="251"/>
      <c r="BB107" s="110">
        <f>SUM(AY107:BA107)</f>
        <v>0</v>
      </c>
      <c r="BC107" s="152"/>
      <c r="BD107" s="258"/>
      <c r="BE107" s="251"/>
      <c r="BF107" s="110">
        <f>SUM(BC107:BE107)</f>
        <v>0</v>
      </c>
      <c r="BG107" s="152"/>
      <c r="BH107" s="258"/>
      <c r="BI107" s="251"/>
      <c r="BJ107" s="110">
        <f>SUM(BG107:BI107)</f>
        <v>0</v>
      </c>
      <c r="BK107" s="152"/>
      <c r="BL107" s="258"/>
      <c r="BM107" s="251"/>
      <c r="BN107" s="110">
        <f>SUM(BK107:BM107)</f>
        <v>0</v>
      </c>
      <c r="BO107" s="148">
        <f>SUM(F107+J107+AL107+AP107)</f>
        <v>0</v>
      </c>
      <c r="BP107" s="170" t="s">
        <v>72</v>
      </c>
    </row>
    <row r="108" spans="1:68" x14ac:dyDescent="0.3">
      <c r="A108" s="172"/>
      <c r="B108" s="173" t="s">
        <v>356</v>
      </c>
      <c r="C108" s="157"/>
      <c r="D108" s="212"/>
      <c r="E108" s="259"/>
      <c r="F108" s="164"/>
      <c r="G108" s="157"/>
      <c r="H108" s="212"/>
      <c r="I108" s="259"/>
      <c r="J108" s="164"/>
      <c r="K108" s="157"/>
      <c r="L108" s="212"/>
      <c r="M108" s="259"/>
      <c r="N108" s="164"/>
      <c r="O108" s="157"/>
      <c r="P108" s="212"/>
      <c r="Q108" s="259"/>
      <c r="R108" s="164"/>
      <c r="S108" s="157"/>
      <c r="T108" s="212"/>
      <c r="U108" s="259"/>
      <c r="V108" s="164"/>
      <c r="W108" s="157"/>
      <c r="X108" s="212"/>
      <c r="Y108" s="259"/>
      <c r="Z108" s="164"/>
      <c r="AA108" s="157"/>
      <c r="AB108" s="212"/>
      <c r="AC108" s="259"/>
      <c r="AD108" s="164"/>
      <c r="AE108" s="157"/>
      <c r="AF108" s="212"/>
      <c r="AG108" s="259"/>
      <c r="AH108" s="164"/>
      <c r="AI108" s="157"/>
      <c r="AJ108" s="212"/>
      <c r="AK108" s="259"/>
      <c r="AL108" s="164"/>
      <c r="AM108" s="157"/>
      <c r="AN108" s="212"/>
      <c r="AO108" s="259"/>
      <c r="AP108" s="164"/>
      <c r="AQ108" s="157"/>
      <c r="AR108" s="212"/>
      <c r="AS108" s="259"/>
      <c r="AT108" s="164"/>
      <c r="AU108" s="157"/>
      <c r="AV108" s="212"/>
      <c r="AW108" s="259"/>
      <c r="AX108" s="164"/>
      <c r="AY108" s="157"/>
      <c r="AZ108" s="212"/>
      <c r="BA108" s="259"/>
      <c r="BB108" s="164"/>
      <c r="BC108" s="157"/>
      <c r="BD108" s="212"/>
      <c r="BE108" s="259"/>
      <c r="BF108" s="164"/>
      <c r="BG108" s="157"/>
      <c r="BH108" s="212"/>
      <c r="BI108" s="259"/>
      <c r="BJ108" s="158"/>
      <c r="BK108" s="157"/>
      <c r="BL108" s="212"/>
      <c r="BM108" s="259"/>
      <c r="BN108" s="158"/>
      <c r="BO108" s="159"/>
      <c r="BP108" s="173" t="s">
        <v>356</v>
      </c>
    </row>
    <row r="109" spans="1:68" ht="15" thickBot="1" x14ac:dyDescent="0.35">
      <c r="A109" s="172" t="s">
        <v>103</v>
      </c>
      <c r="B109" s="169" t="s">
        <v>357</v>
      </c>
      <c r="C109" s="153"/>
      <c r="D109" s="154"/>
      <c r="E109" s="155"/>
      <c r="F109" s="94">
        <v>0</v>
      </c>
      <c r="G109" s="153"/>
      <c r="H109" s="154"/>
      <c r="I109" s="155"/>
      <c r="J109" s="94">
        <v>0</v>
      </c>
      <c r="K109" s="153"/>
      <c r="L109" s="154"/>
      <c r="M109" s="155"/>
      <c r="N109" s="94"/>
      <c r="O109" s="153"/>
      <c r="P109" s="154"/>
      <c r="Q109" s="155"/>
      <c r="R109" s="94"/>
      <c r="S109" s="153"/>
      <c r="T109" s="154"/>
      <c r="U109" s="155"/>
      <c r="V109" s="94"/>
      <c r="W109" s="153"/>
      <c r="X109" s="154"/>
      <c r="Y109" s="155"/>
      <c r="Z109" s="94"/>
      <c r="AA109" s="153"/>
      <c r="AB109" s="154"/>
      <c r="AC109" s="155"/>
      <c r="AD109" s="94"/>
      <c r="AE109" s="153"/>
      <c r="AF109" s="154"/>
      <c r="AG109" s="155"/>
      <c r="AH109" s="94"/>
      <c r="AI109" s="153"/>
      <c r="AJ109" s="154"/>
      <c r="AK109" s="155"/>
      <c r="AL109" s="94">
        <v>0</v>
      </c>
      <c r="AM109" s="153"/>
      <c r="AN109" s="154"/>
      <c r="AO109" s="155"/>
      <c r="AP109" s="94">
        <v>0</v>
      </c>
      <c r="AQ109" s="153"/>
      <c r="AR109" s="154"/>
      <c r="AS109" s="155"/>
      <c r="AT109" s="94">
        <v>0</v>
      </c>
      <c r="AU109" s="153"/>
      <c r="AV109" s="154"/>
      <c r="AW109" s="155"/>
      <c r="AX109" s="94">
        <v>0</v>
      </c>
      <c r="AY109" s="153"/>
      <c r="AZ109" s="154"/>
      <c r="BA109" s="155"/>
      <c r="BB109" s="94">
        <v>0</v>
      </c>
      <c r="BC109" s="153"/>
      <c r="BD109" s="154"/>
      <c r="BE109" s="155"/>
      <c r="BF109" s="94">
        <v>0</v>
      </c>
      <c r="BG109" s="153"/>
      <c r="BH109" s="154"/>
      <c r="BI109" s="155"/>
      <c r="BJ109" s="156">
        <v>0</v>
      </c>
      <c r="BK109" s="153"/>
      <c r="BL109" s="154"/>
      <c r="BM109" s="155"/>
      <c r="BN109" s="156">
        <v>0</v>
      </c>
      <c r="BO109" s="92">
        <v>0</v>
      </c>
      <c r="BP109" s="170" t="s">
        <v>357</v>
      </c>
    </row>
    <row r="110" spans="1:68" ht="15" thickBot="1" x14ac:dyDescent="0.35">
      <c r="A110" s="168" t="s">
        <v>360</v>
      </c>
      <c r="B110" s="171" t="s">
        <v>361</v>
      </c>
      <c r="C110" s="33">
        <f t="shared" ref="C110:J110" si="46">SUM(C65:C107)</f>
        <v>0</v>
      </c>
      <c r="D110" s="33">
        <f t="shared" si="46"/>
        <v>0</v>
      </c>
      <c r="E110" s="33">
        <f t="shared" si="46"/>
        <v>0</v>
      </c>
      <c r="F110" s="33">
        <f t="shared" si="46"/>
        <v>0</v>
      </c>
      <c r="G110" s="33">
        <f t="shared" si="46"/>
        <v>0</v>
      </c>
      <c r="H110" s="33">
        <f t="shared" si="46"/>
        <v>0</v>
      </c>
      <c r="I110" s="33">
        <f t="shared" si="46"/>
        <v>0</v>
      </c>
      <c r="J110" s="33">
        <f t="shared" si="46"/>
        <v>0</v>
      </c>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f t="shared" ref="AI110:BO110" si="47">SUM(AI65:AI107)</f>
        <v>0</v>
      </c>
      <c r="AJ110" s="33">
        <f t="shared" si="47"/>
        <v>0</v>
      </c>
      <c r="AK110" s="33">
        <f t="shared" si="47"/>
        <v>0</v>
      </c>
      <c r="AL110" s="33">
        <f t="shared" si="47"/>
        <v>0</v>
      </c>
      <c r="AM110" s="33">
        <f t="shared" si="47"/>
        <v>0</v>
      </c>
      <c r="AN110" s="33">
        <f t="shared" si="47"/>
        <v>0</v>
      </c>
      <c r="AO110" s="33">
        <f t="shared" si="47"/>
        <v>0</v>
      </c>
      <c r="AP110" s="33">
        <f t="shared" si="47"/>
        <v>0</v>
      </c>
      <c r="AQ110" s="33">
        <f t="shared" si="47"/>
        <v>0</v>
      </c>
      <c r="AR110" s="33">
        <f t="shared" si="47"/>
        <v>0</v>
      </c>
      <c r="AS110" s="33">
        <f t="shared" si="47"/>
        <v>0</v>
      </c>
      <c r="AT110" s="33">
        <f t="shared" si="47"/>
        <v>0</v>
      </c>
      <c r="AU110" s="33">
        <f t="shared" si="47"/>
        <v>0</v>
      </c>
      <c r="AV110" s="33">
        <f t="shared" si="47"/>
        <v>0</v>
      </c>
      <c r="AW110" s="33">
        <f t="shared" si="47"/>
        <v>0</v>
      </c>
      <c r="AX110" s="33">
        <f t="shared" si="47"/>
        <v>0</v>
      </c>
      <c r="AY110" s="33">
        <f t="shared" si="47"/>
        <v>0</v>
      </c>
      <c r="AZ110" s="33">
        <f t="shared" si="47"/>
        <v>0</v>
      </c>
      <c r="BA110" s="33">
        <f t="shared" si="47"/>
        <v>0</v>
      </c>
      <c r="BB110" s="33">
        <f t="shared" si="47"/>
        <v>0</v>
      </c>
      <c r="BC110" s="33">
        <f t="shared" si="47"/>
        <v>0</v>
      </c>
      <c r="BD110" s="33">
        <f t="shared" si="47"/>
        <v>0</v>
      </c>
      <c r="BE110" s="33">
        <f t="shared" si="47"/>
        <v>0</v>
      </c>
      <c r="BF110" s="33">
        <f t="shared" si="47"/>
        <v>0</v>
      </c>
      <c r="BG110" s="33">
        <f t="shared" si="47"/>
        <v>0</v>
      </c>
      <c r="BH110" s="33">
        <f t="shared" si="47"/>
        <v>0</v>
      </c>
      <c r="BI110" s="33">
        <f t="shared" si="47"/>
        <v>0</v>
      </c>
      <c r="BJ110" s="33">
        <f t="shared" si="47"/>
        <v>0</v>
      </c>
      <c r="BK110" s="33">
        <f t="shared" si="47"/>
        <v>0</v>
      </c>
      <c r="BL110" s="33">
        <f t="shared" si="47"/>
        <v>0</v>
      </c>
      <c r="BM110" s="33">
        <f t="shared" si="47"/>
        <v>0</v>
      </c>
      <c r="BN110" s="33">
        <f t="shared" si="47"/>
        <v>0</v>
      </c>
      <c r="BO110" s="33">
        <f t="shared" si="47"/>
        <v>0</v>
      </c>
      <c r="BP110" s="260" t="s">
        <v>10</v>
      </c>
    </row>
    <row r="111" spans="1:68" ht="15" thickBot="1" x14ac:dyDescent="0.35">
      <c r="A111" s="261" t="s">
        <v>8</v>
      </c>
      <c r="B111" s="32" t="s">
        <v>75</v>
      </c>
      <c r="C111" s="34">
        <f>+C110+C60</f>
        <v>0</v>
      </c>
      <c r="D111" s="34">
        <f>+D110+D60</f>
        <v>0</v>
      </c>
      <c r="E111" s="34">
        <f>+E110+E60</f>
        <v>0</v>
      </c>
      <c r="F111" s="34">
        <f>SUM(C111:E111)</f>
        <v>0</v>
      </c>
      <c r="G111" s="34">
        <f>+G110+G60</f>
        <v>0</v>
      </c>
      <c r="H111" s="34">
        <f>+H110+H60</f>
        <v>0</v>
      </c>
      <c r="I111" s="34">
        <f>+I110+I60</f>
        <v>0</v>
      </c>
      <c r="J111" s="34">
        <f>SUM(G111:I111)</f>
        <v>0</v>
      </c>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f>+AI110+AI60</f>
        <v>0</v>
      </c>
      <c r="AJ111" s="34">
        <f>+AJ110+AJ60</f>
        <v>0</v>
      </c>
      <c r="AK111" s="34">
        <f>+AK110+AK60</f>
        <v>0</v>
      </c>
      <c r="AL111" s="34">
        <f>SUM(AI111:AK111)</f>
        <v>0</v>
      </c>
      <c r="AM111" s="34">
        <f>+AM110+AM60</f>
        <v>0</v>
      </c>
      <c r="AN111" s="34">
        <f>+AN110+AN60</f>
        <v>0</v>
      </c>
      <c r="AO111" s="34">
        <f>+AO110+AO60</f>
        <v>0</v>
      </c>
      <c r="AP111" s="34">
        <f>SUM(AM111:AO111)</f>
        <v>0</v>
      </c>
      <c r="AQ111" s="34">
        <f>+AQ110+AQ60</f>
        <v>0</v>
      </c>
      <c r="AR111" s="34">
        <f>+AR110+AR60</f>
        <v>0</v>
      </c>
      <c r="AS111" s="34">
        <f>+AS110+AS60</f>
        <v>0</v>
      </c>
      <c r="AT111" s="34">
        <f>SUM(AQ111:AS111)</f>
        <v>0</v>
      </c>
      <c r="AU111" s="34">
        <f>+AU110+AU60</f>
        <v>0</v>
      </c>
      <c r="AV111" s="34">
        <f>+AV110+AV60</f>
        <v>0</v>
      </c>
      <c r="AW111" s="34">
        <f>+AW110+AW60</f>
        <v>0</v>
      </c>
      <c r="AX111" s="34">
        <f>SUM(AU111:AW111)</f>
        <v>0</v>
      </c>
      <c r="AY111" s="34">
        <f>+AY110+AY60</f>
        <v>0</v>
      </c>
      <c r="AZ111" s="34">
        <f>+AZ110+AZ60</f>
        <v>0</v>
      </c>
      <c r="BA111" s="34">
        <f>+BA110+BA60</f>
        <v>0</v>
      </c>
      <c r="BB111" s="34">
        <f>SUM(AY111:BA111)</f>
        <v>0</v>
      </c>
      <c r="BC111" s="34">
        <f>+BC110+BC60</f>
        <v>0</v>
      </c>
      <c r="BD111" s="34">
        <f>+BD110+BD60</f>
        <v>0</v>
      </c>
      <c r="BE111" s="34">
        <f>+BE110+BE60</f>
        <v>0</v>
      </c>
      <c r="BF111" s="34">
        <f>SUM(BC111:BE111)</f>
        <v>0</v>
      </c>
      <c r="BG111" s="34">
        <f>+BG110+BG60</f>
        <v>0</v>
      </c>
      <c r="BH111" s="34">
        <f>+BH110+BH60</f>
        <v>0</v>
      </c>
      <c r="BI111" s="34">
        <f>+BI110+BI60</f>
        <v>0</v>
      </c>
      <c r="BJ111" s="34">
        <f>SUM(BG111:BI111)</f>
        <v>0</v>
      </c>
      <c r="BK111" s="34">
        <f>+BK110+BK60</f>
        <v>0</v>
      </c>
      <c r="BL111" s="34">
        <f>+BL110+BL60</f>
        <v>0</v>
      </c>
      <c r="BM111" s="34">
        <f>+BM110+BM60</f>
        <v>0</v>
      </c>
      <c r="BN111" s="34">
        <f>SUM(BK111:BM111)</f>
        <v>0</v>
      </c>
      <c r="BO111" s="41">
        <f>+BO110+BO60</f>
        <v>0</v>
      </c>
      <c r="BP111" s="260" t="s">
        <v>75</v>
      </c>
    </row>
    <row r="112" spans="1:68" x14ac:dyDescent="0.3">
      <c r="F112" s="3"/>
      <c r="G112" s="3"/>
      <c r="H112" s="3"/>
      <c r="I112" s="3"/>
      <c r="J112" s="3"/>
      <c r="K112" s="3"/>
      <c r="L112" s="3"/>
      <c r="M112" s="3"/>
      <c r="N112" s="3"/>
      <c r="O112" s="3"/>
      <c r="P112" s="3"/>
      <c r="Q112" s="3"/>
      <c r="R112" s="3"/>
      <c r="S112" s="3"/>
      <c r="T112" s="3"/>
      <c r="U112" s="3"/>
      <c r="V112" s="3"/>
      <c r="W112" s="3"/>
      <c r="X112" s="3"/>
      <c r="Y112" s="3"/>
      <c r="Z112" s="3"/>
      <c r="AA112" s="3"/>
    </row>
    <row r="113" spans="6:27" x14ac:dyDescent="0.3">
      <c r="F113" s="3"/>
      <c r="G113" s="3"/>
      <c r="H113" s="3"/>
      <c r="I113" s="3"/>
      <c r="J113" s="3"/>
      <c r="K113" s="3"/>
      <c r="L113" s="3"/>
      <c r="M113" s="3"/>
      <c r="N113" s="3"/>
      <c r="O113" s="3"/>
      <c r="P113" s="3"/>
      <c r="Q113" s="3"/>
      <c r="R113" s="3"/>
      <c r="S113" s="3"/>
      <c r="T113" s="3"/>
      <c r="U113" s="3"/>
      <c r="V113" s="3"/>
      <c r="W113" s="3"/>
      <c r="X113" s="3"/>
      <c r="Y113" s="3"/>
      <c r="Z113" s="3"/>
      <c r="AA113" s="3"/>
    </row>
    <row r="114" spans="6:27" x14ac:dyDescent="0.3">
      <c r="F114" s="3"/>
      <c r="G114" s="3"/>
      <c r="H114" s="3"/>
      <c r="I114" s="3"/>
      <c r="J114" s="3"/>
      <c r="K114" s="3"/>
      <c r="L114" s="3"/>
      <c r="M114" s="3"/>
      <c r="N114" s="3"/>
      <c r="O114" s="3"/>
      <c r="P114" s="3"/>
      <c r="Q114" s="3"/>
      <c r="R114" s="3"/>
      <c r="S114" s="3"/>
      <c r="T114" s="3"/>
      <c r="U114" s="3"/>
      <c r="V114" s="3"/>
      <c r="W114" s="3"/>
      <c r="X114" s="3"/>
      <c r="Y114" s="3"/>
      <c r="Z114" s="3"/>
      <c r="AA114" s="3"/>
    </row>
    <row r="115" spans="6:27" x14ac:dyDescent="0.3">
      <c r="F115" s="3"/>
      <c r="G115" s="3"/>
      <c r="H115" s="3"/>
      <c r="I115" s="3"/>
      <c r="J115" s="3"/>
      <c r="K115" s="3"/>
      <c r="L115" s="3"/>
      <c r="M115" s="3"/>
      <c r="N115" s="3"/>
      <c r="O115" s="3"/>
      <c r="P115" s="3"/>
      <c r="Q115" s="3"/>
      <c r="R115" s="3"/>
      <c r="S115" s="3"/>
      <c r="T115" s="3"/>
      <c r="U115" s="3"/>
      <c r="V115" s="3"/>
      <c r="W115" s="3"/>
      <c r="X115" s="3"/>
      <c r="Y115" s="3"/>
      <c r="Z115" s="3"/>
      <c r="AA115" s="3"/>
    </row>
    <row r="116" spans="6:27" x14ac:dyDescent="0.3">
      <c r="F116" s="3"/>
      <c r="G116" s="3"/>
      <c r="H116" s="3"/>
      <c r="I116" s="3"/>
      <c r="J116" s="3"/>
      <c r="K116" s="3"/>
      <c r="L116" s="3"/>
      <c r="M116" s="3"/>
      <c r="N116" s="3"/>
      <c r="O116" s="3"/>
      <c r="P116" s="3"/>
      <c r="Q116" s="3"/>
      <c r="R116" s="3"/>
      <c r="S116" s="3"/>
      <c r="T116" s="3"/>
      <c r="U116" s="3"/>
      <c r="V116" s="3"/>
      <c r="W116" s="3"/>
      <c r="X116" s="3"/>
      <c r="Y116" s="3"/>
      <c r="Z116" s="3"/>
      <c r="AA116" s="3"/>
    </row>
    <row r="117" spans="6:27" x14ac:dyDescent="0.3">
      <c r="F117" s="3"/>
      <c r="G117" s="3"/>
      <c r="H117" s="3"/>
      <c r="I117" s="3"/>
      <c r="J117" s="3"/>
      <c r="K117" s="3"/>
      <c r="L117" s="3"/>
      <c r="M117" s="3"/>
      <c r="N117" s="3"/>
      <c r="O117" s="3"/>
      <c r="P117" s="3"/>
      <c r="Q117" s="3"/>
      <c r="R117" s="3"/>
      <c r="S117" s="3"/>
      <c r="T117" s="3"/>
      <c r="U117" s="3"/>
      <c r="V117" s="3"/>
      <c r="W117" s="3"/>
      <c r="X117" s="3"/>
      <c r="Y117" s="3"/>
      <c r="Z117" s="3"/>
      <c r="AA117" s="3"/>
    </row>
    <row r="118" spans="6:27" x14ac:dyDescent="0.3">
      <c r="F118" s="3"/>
      <c r="G118" s="3"/>
      <c r="H118" s="3"/>
      <c r="I118" s="3"/>
      <c r="J118" s="3"/>
      <c r="K118" s="3"/>
      <c r="L118" s="3"/>
      <c r="M118" s="3"/>
      <c r="N118" s="3"/>
      <c r="O118" s="3"/>
      <c r="P118" s="3"/>
      <c r="Q118" s="3"/>
      <c r="R118" s="3"/>
      <c r="S118" s="3"/>
      <c r="T118" s="3"/>
      <c r="U118" s="3"/>
      <c r="V118" s="3"/>
      <c r="W118" s="3"/>
      <c r="X118" s="3"/>
      <c r="Y118" s="3"/>
      <c r="Z118" s="3"/>
      <c r="AA118" s="3"/>
    </row>
    <row r="119" spans="6:27" x14ac:dyDescent="0.3">
      <c r="F119" s="3"/>
      <c r="G119" s="3"/>
      <c r="H119" s="3"/>
      <c r="I119" s="3"/>
      <c r="J119" s="3"/>
      <c r="K119" s="3"/>
      <c r="L119" s="3"/>
      <c r="M119" s="3"/>
      <c r="N119" s="3"/>
      <c r="O119" s="3"/>
      <c r="P119" s="3"/>
      <c r="Q119" s="3"/>
      <c r="R119" s="3"/>
      <c r="S119" s="3"/>
      <c r="T119" s="3"/>
      <c r="U119" s="3"/>
      <c r="V119" s="3"/>
      <c r="W119" s="3"/>
      <c r="X119" s="3"/>
      <c r="Y119" s="3"/>
      <c r="Z119" s="3"/>
      <c r="AA119" s="3"/>
    </row>
    <row r="120" spans="6:27" x14ac:dyDescent="0.3">
      <c r="F120" s="3"/>
      <c r="G120" s="3"/>
      <c r="H120" s="3"/>
      <c r="I120" s="3"/>
      <c r="J120" s="3"/>
      <c r="K120" s="3"/>
      <c r="L120" s="3"/>
      <c r="M120" s="3"/>
      <c r="N120" s="3"/>
      <c r="O120" s="3"/>
      <c r="P120" s="3"/>
      <c r="Q120" s="3"/>
      <c r="R120" s="3"/>
      <c r="S120" s="3"/>
      <c r="T120" s="3"/>
      <c r="U120" s="3"/>
      <c r="V120" s="3"/>
      <c r="W120" s="3"/>
      <c r="X120" s="3"/>
      <c r="Y120" s="3"/>
      <c r="Z120" s="3"/>
      <c r="AA120" s="3"/>
    </row>
    <row r="121" spans="6:27" x14ac:dyDescent="0.3">
      <c r="F121" s="3"/>
      <c r="G121" s="3"/>
      <c r="H121" s="3"/>
      <c r="I121" s="3"/>
      <c r="J121" s="3"/>
      <c r="K121" s="3"/>
      <c r="L121" s="3"/>
      <c r="M121" s="3"/>
      <c r="N121" s="3"/>
      <c r="O121" s="3"/>
      <c r="P121" s="3"/>
      <c r="Q121" s="3"/>
      <c r="R121" s="3"/>
      <c r="S121" s="3"/>
      <c r="T121" s="3"/>
      <c r="U121" s="3"/>
      <c r="V121" s="3"/>
      <c r="W121" s="3"/>
      <c r="X121" s="3"/>
      <c r="Y121" s="3"/>
      <c r="Z121" s="3"/>
      <c r="AA121" s="3"/>
    </row>
    <row r="122" spans="6:27" x14ac:dyDescent="0.3">
      <c r="F122" s="3"/>
      <c r="G122" s="3"/>
      <c r="H122" s="3"/>
      <c r="I122" s="3"/>
      <c r="J122" s="3"/>
      <c r="K122" s="3"/>
      <c r="L122" s="3"/>
      <c r="M122" s="3"/>
      <c r="N122" s="3"/>
      <c r="O122" s="3"/>
      <c r="P122" s="3"/>
      <c r="Q122" s="3"/>
      <c r="R122" s="3"/>
      <c r="S122" s="3"/>
      <c r="T122" s="3"/>
      <c r="U122" s="3"/>
      <c r="V122" s="3"/>
      <c r="W122" s="3"/>
      <c r="X122" s="3"/>
      <c r="Y122" s="3"/>
      <c r="Z122" s="3"/>
      <c r="AA122" s="3"/>
    </row>
    <row r="123" spans="6:27" x14ac:dyDescent="0.3">
      <c r="F123" s="3"/>
      <c r="G123" s="3"/>
      <c r="H123" s="3"/>
      <c r="I123" s="3"/>
      <c r="J123" s="3"/>
      <c r="K123" s="3"/>
      <c r="L123" s="3"/>
      <c r="M123" s="3"/>
      <c r="N123" s="3"/>
      <c r="O123" s="3"/>
      <c r="P123" s="3"/>
      <c r="Q123" s="3"/>
      <c r="R123" s="3"/>
      <c r="S123" s="3"/>
      <c r="T123" s="3"/>
      <c r="U123" s="3"/>
      <c r="V123" s="3"/>
      <c r="W123" s="3"/>
      <c r="X123" s="3"/>
      <c r="Y123" s="3"/>
      <c r="Z123" s="3"/>
      <c r="AA123" s="3"/>
    </row>
    <row r="124" spans="6:27" x14ac:dyDescent="0.3">
      <c r="F124" s="3"/>
      <c r="G124" s="3"/>
      <c r="H124" s="3"/>
      <c r="I124" s="3"/>
      <c r="J124" s="3"/>
      <c r="K124" s="3"/>
      <c r="L124" s="3"/>
      <c r="M124" s="3"/>
      <c r="N124" s="3"/>
      <c r="O124" s="3"/>
      <c r="P124" s="3"/>
      <c r="Q124" s="3"/>
      <c r="R124" s="3"/>
      <c r="S124" s="3"/>
      <c r="T124" s="3"/>
      <c r="U124" s="3"/>
      <c r="V124" s="3"/>
      <c r="W124" s="3"/>
      <c r="X124" s="3"/>
      <c r="Y124" s="3"/>
      <c r="Z124" s="3"/>
      <c r="AA124" s="3"/>
    </row>
    <row r="125" spans="6:27" x14ac:dyDescent="0.3">
      <c r="F125" s="3"/>
      <c r="G125" s="3"/>
      <c r="H125" s="3"/>
      <c r="I125" s="3"/>
      <c r="J125" s="3"/>
      <c r="K125" s="3"/>
      <c r="L125" s="3"/>
      <c r="M125" s="3"/>
      <c r="N125" s="3"/>
      <c r="O125" s="3"/>
      <c r="P125" s="3"/>
      <c r="Q125" s="3"/>
      <c r="R125" s="3"/>
      <c r="S125" s="3"/>
      <c r="T125" s="3"/>
      <c r="U125" s="3"/>
      <c r="V125" s="3"/>
      <c r="W125" s="3"/>
      <c r="X125" s="3"/>
      <c r="Y125" s="3"/>
      <c r="Z125" s="3"/>
      <c r="AA125" s="3"/>
    </row>
    <row r="126" spans="6:27" x14ac:dyDescent="0.3">
      <c r="F126" s="3"/>
      <c r="G126" s="3"/>
      <c r="H126" s="3"/>
      <c r="I126" s="3"/>
      <c r="J126" s="3"/>
      <c r="K126" s="3"/>
      <c r="L126" s="3"/>
      <c r="M126" s="3"/>
      <c r="N126" s="3"/>
      <c r="O126" s="3"/>
      <c r="P126" s="3"/>
      <c r="Q126" s="3"/>
      <c r="R126" s="3"/>
      <c r="S126" s="3"/>
      <c r="T126" s="3"/>
      <c r="U126" s="3"/>
      <c r="V126" s="3"/>
      <c r="W126" s="3"/>
      <c r="X126" s="3"/>
      <c r="Y126" s="3"/>
      <c r="Z126" s="3"/>
      <c r="AA126" s="3"/>
    </row>
    <row r="127" spans="6:27" x14ac:dyDescent="0.3">
      <c r="F127" s="3"/>
      <c r="G127" s="3"/>
      <c r="H127" s="3"/>
      <c r="I127" s="3"/>
      <c r="J127" s="3"/>
      <c r="K127" s="3"/>
      <c r="L127" s="3"/>
      <c r="M127" s="3"/>
      <c r="N127" s="3"/>
      <c r="O127" s="3"/>
      <c r="P127" s="3"/>
      <c r="Q127" s="3"/>
      <c r="R127" s="3"/>
      <c r="S127" s="3"/>
      <c r="T127" s="3"/>
      <c r="U127" s="3"/>
      <c r="V127" s="3"/>
      <c r="W127" s="3"/>
      <c r="X127" s="3"/>
      <c r="Y127" s="3"/>
      <c r="Z127" s="3"/>
      <c r="AA127" s="3"/>
    </row>
    <row r="128" spans="6:27" x14ac:dyDescent="0.3">
      <c r="F128" s="3"/>
      <c r="G128" s="3"/>
      <c r="H128" s="3"/>
      <c r="I128" s="3"/>
      <c r="J128" s="3"/>
      <c r="K128" s="3"/>
      <c r="L128" s="3"/>
      <c r="M128" s="3"/>
      <c r="N128" s="3"/>
      <c r="O128" s="3"/>
      <c r="P128" s="3"/>
      <c r="Q128" s="3"/>
      <c r="R128" s="3"/>
      <c r="S128" s="3"/>
      <c r="T128" s="3"/>
      <c r="U128" s="3"/>
      <c r="V128" s="3"/>
      <c r="W128" s="3"/>
      <c r="X128" s="3"/>
      <c r="Y128" s="3"/>
      <c r="Z128" s="3"/>
      <c r="AA128" s="3"/>
    </row>
    <row r="129" spans="6:27" x14ac:dyDescent="0.3">
      <c r="F129" s="3"/>
      <c r="G129" s="3"/>
      <c r="H129" s="3"/>
      <c r="I129" s="3"/>
      <c r="J129" s="3"/>
      <c r="K129" s="3"/>
      <c r="L129" s="3"/>
      <c r="M129" s="3"/>
      <c r="N129" s="3"/>
      <c r="O129" s="3"/>
      <c r="P129" s="3"/>
      <c r="Q129" s="3"/>
      <c r="R129" s="3"/>
      <c r="S129" s="3"/>
      <c r="T129" s="3"/>
      <c r="U129" s="3"/>
      <c r="V129" s="3"/>
      <c r="W129" s="3"/>
      <c r="X129" s="3"/>
      <c r="Y129" s="3"/>
      <c r="Z129" s="3"/>
      <c r="AA129" s="3"/>
    </row>
    <row r="130" spans="6:27" x14ac:dyDescent="0.3">
      <c r="F130" s="3"/>
      <c r="G130" s="3"/>
      <c r="H130" s="3"/>
      <c r="I130" s="3"/>
      <c r="J130" s="3"/>
      <c r="K130" s="3"/>
      <c r="L130" s="3"/>
      <c r="M130" s="3"/>
      <c r="N130" s="3"/>
      <c r="O130" s="3"/>
      <c r="P130" s="3"/>
      <c r="Q130" s="3"/>
      <c r="R130" s="3"/>
      <c r="S130" s="3"/>
      <c r="T130" s="3"/>
      <c r="U130" s="3"/>
      <c r="V130" s="3"/>
      <c r="W130" s="3"/>
      <c r="X130" s="3"/>
      <c r="Y130" s="3"/>
      <c r="Z130" s="3"/>
      <c r="AA130" s="3"/>
    </row>
    <row r="131" spans="6:27" x14ac:dyDescent="0.3">
      <c r="F131" s="3"/>
      <c r="G131" s="3"/>
      <c r="H131" s="3"/>
      <c r="I131" s="3"/>
      <c r="J131" s="3"/>
      <c r="K131" s="3"/>
      <c r="L131" s="3"/>
      <c r="M131" s="3"/>
      <c r="N131" s="3"/>
      <c r="O131" s="3"/>
      <c r="P131" s="3"/>
      <c r="Q131" s="3"/>
      <c r="R131" s="3"/>
      <c r="S131" s="3"/>
      <c r="T131" s="3"/>
      <c r="U131" s="3"/>
      <c r="V131" s="3"/>
      <c r="W131" s="3"/>
      <c r="X131" s="3"/>
      <c r="Y131" s="3"/>
      <c r="Z131" s="3"/>
      <c r="AA131" s="3"/>
    </row>
    <row r="132" spans="6:27" x14ac:dyDescent="0.3">
      <c r="F132" s="3"/>
      <c r="G132" s="3"/>
      <c r="H132" s="3"/>
      <c r="I132" s="3"/>
      <c r="J132" s="3"/>
      <c r="K132" s="3"/>
      <c r="L132" s="3"/>
      <c r="M132" s="3"/>
      <c r="N132" s="3"/>
      <c r="O132" s="3"/>
      <c r="P132" s="3"/>
      <c r="Q132" s="3"/>
      <c r="R132" s="3"/>
      <c r="S132" s="3"/>
      <c r="T132" s="3"/>
      <c r="U132" s="3"/>
      <c r="V132" s="3"/>
      <c r="W132" s="3"/>
      <c r="X132" s="3"/>
      <c r="Y132" s="3"/>
      <c r="Z132" s="3"/>
      <c r="AA132" s="3"/>
    </row>
    <row r="133" spans="6:27" x14ac:dyDescent="0.3">
      <c r="F133" s="3"/>
      <c r="G133" s="3"/>
      <c r="H133" s="3"/>
      <c r="I133" s="3"/>
      <c r="J133" s="3"/>
      <c r="K133" s="3"/>
      <c r="L133" s="3"/>
      <c r="M133" s="3"/>
      <c r="N133" s="3"/>
      <c r="O133" s="3"/>
      <c r="P133" s="3"/>
      <c r="Q133" s="3"/>
      <c r="R133" s="3"/>
      <c r="S133" s="3"/>
      <c r="T133" s="3"/>
      <c r="U133" s="3"/>
      <c r="V133" s="3"/>
      <c r="W133" s="3"/>
      <c r="X133" s="3"/>
      <c r="Y133" s="3"/>
      <c r="Z133" s="3"/>
      <c r="AA133" s="3"/>
    </row>
    <row r="134" spans="6:27" x14ac:dyDescent="0.3">
      <c r="F134" s="3"/>
      <c r="G134" s="3"/>
      <c r="H134" s="3"/>
      <c r="I134" s="3"/>
      <c r="J134" s="3"/>
      <c r="K134" s="3"/>
      <c r="L134" s="3"/>
      <c r="M134" s="3"/>
      <c r="N134" s="3"/>
      <c r="O134" s="3"/>
      <c r="P134" s="3"/>
      <c r="Q134" s="3"/>
      <c r="R134" s="3"/>
      <c r="S134" s="3"/>
      <c r="T134" s="3"/>
      <c r="U134" s="3"/>
      <c r="V134" s="3"/>
      <c r="W134" s="3"/>
      <c r="X134" s="3"/>
      <c r="Y134" s="3"/>
      <c r="Z134" s="3"/>
      <c r="AA134" s="3"/>
    </row>
    <row r="135" spans="6:27" x14ac:dyDescent="0.3">
      <c r="F135" s="3"/>
      <c r="G135" s="3"/>
      <c r="H135" s="3"/>
      <c r="I135" s="3"/>
      <c r="J135" s="3"/>
      <c r="K135" s="3"/>
      <c r="L135" s="3"/>
      <c r="M135" s="3"/>
      <c r="N135" s="3"/>
      <c r="O135" s="3"/>
      <c r="P135" s="3"/>
      <c r="Q135" s="3"/>
      <c r="R135" s="3"/>
      <c r="S135" s="3"/>
      <c r="T135" s="3"/>
      <c r="U135" s="3"/>
      <c r="V135" s="3"/>
      <c r="W135" s="3"/>
      <c r="X135" s="3"/>
      <c r="Y135" s="3"/>
      <c r="Z135" s="3"/>
      <c r="AA135" s="3"/>
    </row>
    <row r="136" spans="6:27" x14ac:dyDescent="0.3">
      <c r="F136" s="3"/>
      <c r="G136" s="3"/>
      <c r="H136" s="3"/>
      <c r="I136" s="3"/>
      <c r="J136" s="3"/>
      <c r="K136" s="3"/>
      <c r="L136" s="3"/>
      <c r="M136" s="3"/>
      <c r="N136" s="3"/>
      <c r="O136" s="3"/>
      <c r="P136" s="3"/>
      <c r="Q136" s="3"/>
      <c r="R136" s="3"/>
      <c r="S136" s="3"/>
      <c r="T136" s="3"/>
      <c r="U136" s="3"/>
      <c r="V136" s="3"/>
      <c r="W136" s="3"/>
      <c r="X136" s="3"/>
      <c r="Y136" s="3"/>
      <c r="Z136" s="3"/>
      <c r="AA136" s="3"/>
    </row>
    <row r="137" spans="6:27" x14ac:dyDescent="0.3">
      <c r="F137" s="3"/>
      <c r="G137" s="3"/>
      <c r="H137" s="3"/>
      <c r="I137" s="3"/>
      <c r="J137" s="3"/>
      <c r="K137" s="3"/>
      <c r="L137" s="3"/>
      <c r="M137" s="3"/>
      <c r="N137" s="3"/>
      <c r="O137" s="3"/>
      <c r="P137" s="3"/>
      <c r="Q137" s="3"/>
      <c r="R137" s="3"/>
      <c r="S137" s="3"/>
      <c r="T137" s="3"/>
      <c r="U137" s="3"/>
      <c r="V137" s="3"/>
      <c r="W137" s="3"/>
      <c r="X137" s="3"/>
      <c r="Y137" s="3"/>
      <c r="Z137" s="3"/>
      <c r="AA137" s="3"/>
    </row>
    <row r="138" spans="6:27" x14ac:dyDescent="0.3">
      <c r="F138" s="3"/>
      <c r="G138" s="3"/>
      <c r="H138" s="3"/>
      <c r="I138" s="3"/>
      <c r="J138" s="3"/>
      <c r="K138" s="3"/>
      <c r="L138" s="3"/>
      <c r="M138" s="3"/>
      <c r="N138" s="3"/>
      <c r="O138" s="3"/>
      <c r="P138" s="3"/>
      <c r="Q138" s="3"/>
      <c r="R138" s="3"/>
      <c r="S138" s="3"/>
      <c r="T138" s="3"/>
      <c r="U138" s="3"/>
      <c r="V138" s="3"/>
      <c r="W138" s="3"/>
      <c r="X138" s="3"/>
      <c r="Y138" s="3"/>
      <c r="Z138" s="3"/>
      <c r="AA138" s="3"/>
    </row>
    <row r="139" spans="6:27" x14ac:dyDescent="0.3">
      <c r="F139" s="3"/>
      <c r="G139" s="3"/>
      <c r="H139" s="3"/>
      <c r="I139" s="3"/>
      <c r="J139" s="3"/>
      <c r="K139" s="3"/>
      <c r="L139" s="3"/>
      <c r="M139" s="3"/>
      <c r="N139" s="3"/>
      <c r="O139" s="3"/>
      <c r="P139" s="3"/>
      <c r="Q139" s="3"/>
      <c r="R139" s="3"/>
      <c r="S139" s="3"/>
      <c r="T139" s="3"/>
      <c r="U139" s="3"/>
      <c r="V139" s="3"/>
      <c r="W139" s="3"/>
      <c r="X139" s="3"/>
      <c r="Y139" s="3"/>
      <c r="Z139" s="3"/>
      <c r="AA139" s="3"/>
    </row>
  </sheetData>
  <mergeCells count="16">
    <mergeCell ref="W10:Z10"/>
    <mergeCell ref="C10:F10"/>
    <mergeCell ref="G10:J10"/>
    <mergeCell ref="K10:N10"/>
    <mergeCell ref="O10:R10"/>
    <mergeCell ref="S10:V10"/>
    <mergeCell ref="AY10:BB10"/>
    <mergeCell ref="BC10:BF10"/>
    <mergeCell ref="BG10:BJ10"/>
    <mergeCell ref="BK10:BN10"/>
    <mergeCell ref="AA10:AD10"/>
    <mergeCell ref="AE10:AH10"/>
    <mergeCell ref="AI10:AL10"/>
    <mergeCell ref="AM10:AP10"/>
    <mergeCell ref="AQ10:AT10"/>
    <mergeCell ref="AU10:AX10"/>
  </mergeCells>
  <pageMargins left="0.2" right="0.2" top="0.25" bottom="0.75" header="0.3" footer="0.3"/>
  <pageSetup paperSize="5" scale="32" fitToHeight="0" orientation="portrait" r:id="rId1"/>
  <headerFooter>
    <oddFooter>&amp;L&amp;Z&amp;F - &amp;A -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1:AH285"/>
  <sheetViews>
    <sheetView topLeftCell="A36" zoomScale="80" zoomScaleNormal="80" workbookViewId="0">
      <selection activeCell="A102" sqref="A102"/>
    </sheetView>
  </sheetViews>
  <sheetFormatPr defaultColWidth="8.6640625" defaultRowHeight="14.4" x14ac:dyDescent="0.3"/>
  <cols>
    <col min="1" max="1" width="22.44140625" style="180" customWidth="1"/>
    <col min="2" max="2" width="57" style="180" customWidth="1"/>
    <col min="3" max="3" width="18.33203125" style="180" customWidth="1"/>
    <col min="4" max="4" width="21" style="180" customWidth="1"/>
    <col min="5" max="5" width="17.33203125" style="180" customWidth="1"/>
    <col min="6" max="6" width="16.6640625" style="180" customWidth="1"/>
    <col min="7" max="7" width="14.44140625" style="180" customWidth="1"/>
    <col min="8" max="8" width="15" style="180" customWidth="1"/>
    <col min="9" max="9" width="14.6640625" style="180" customWidth="1"/>
    <col min="10" max="10" width="13" style="180" customWidth="1"/>
    <col min="11" max="11" width="14.44140625" style="180" customWidth="1"/>
    <col min="12" max="12" width="14.5546875" style="180" customWidth="1"/>
    <col min="13" max="13" width="14.6640625" style="180" customWidth="1"/>
    <col min="14" max="14" width="16.88671875" style="180" customWidth="1"/>
    <col min="15" max="15" width="13.6640625" style="180" customWidth="1"/>
    <col min="16" max="16" width="13.33203125" style="180" customWidth="1"/>
    <col min="17" max="17" width="16.44140625" style="180" customWidth="1"/>
    <col min="18" max="18" width="13.33203125" style="180" customWidth="1"/>
    <col min="19" max="19" width="16.88671875" style="180" customWidth="1"/>
    <col min="20" max="20" width="13.44140625" style="180" customWidth="1"/>
    <col min="21" max="21" width="12.109375" style="180" customWidth="1"/>
    <col min="22" max="22" width="12.44140625" style="180" customWidth="1"/>
    <col min="23" max="23" width="14" style="180" customWidth="1"/>
    <col min="24" max="24" width="13.88671875" style="180" customWidth="1"/>
    <col min="25" max="25" width="13" style="180" customWidth="1"/>
    <col min="26" max="26" width="13.44140625" style="180" customWidth="1"/>
    <col min="27" max="27" width="12.6640625" style="180" customWidth="1"/>
    <col min="28" max="28" width="13.88671875" style="180" customWidth="1"/>
    <col min="29" max="29" width="11" style="180" customWidth="1"/>
    <col min="30" max="30" width="11.6640625" style="180" customWidth="1"/>
    <col min="31" max="31" width="11.88671875" style="180" customWidth="1"/>
    <col min="32" max="32" width="13.33203125" style="180" customWidth="1"/>
    <col min="33" max="33" width="11.33203125" style="180" customWidth="1"/>
    <col min="34" max="34" width="13.44140625" style="180" customWidth="1"/>
    <col min="35" max="35" width="10" style="180" customWidth="1"/>
    <col min="36" max="16384" width="8.6640625" style="180"/>
  </cols>
  <sheetData>
    <row r="1" spans="1:13" ht="28.2" x14ac:dyDescent="0.5">
      <c r="A1" s="262" t="s">
        <v>280</v>
      </c>
      <c r="B1" s="49"/>
      <c r="C1" s="49"/>
      <c r="D1" s="49"/>
      <c r="E1" s="49"/>
      <c r="F1" s="49"/>
      <c r="G1" s="49"/>
      <c r="H1" s="49"/>
      <c r="I1" s="49"/>
      <c r="J1" s="49"/>
      <c r="K1" s="49"/>
      <c r="L1" s="49"/>
      <c r="M1" s="49"/>
    </row>
    <row r="2" spans="1:13" ht="22.8" x14ac:dyDescent="0.4">
      <c r="A2" s="263" t="s">
        <v>285</v>
      </c>
      <c r="B2" s="49"/>
      <c r="C2" s="49"/>
      <c r="D2" s="49"/>
      <c r="E2" s="49"/>
      <c r="F2" s="49"/>
      <c r="G2" s="49"/>
      <c r="H2" s="49"/>
      <c r="I2" s="49"/>
      <c r="J2" s="49"/>
      <c r="K2" s="49"/>
      <c r="L2" s="49"/>
      <c r="M2" s="49"/>
    </row>
    <row r="3" spans="1:13" ht="20.399999999999999" x14ac:dyDescent="0.35">
      <c r="A3" s="264"/>
      <c r="B3" s="49"/>
      <c r="C3" s="49"/>
      <c r="D3" s="49"/>
      <c r="E3" s="49"/>
      <c r="F3" s="49"/>
      <c r="G3" s="49"/>
      <c r="H3" s="49"/>
      <c r="I3" s="49"/>
      <c r="J3" s="49"/>
      <c r="K3" s="49"/>
      <c r="L3" s="49"/>
      <c r="M3" s="49"/>
    </row>
    <row r="4" spans="1:13" ht="20.399999999999999" x14ac:dyDescent="0.35">
      <c r="A4" s="264" t="s">
        <v>151</v>
      </c>
      <c r="B4" s="264" t="str">
        <f>+'[1]Provider Info and Cert'!B6</f>
        <v>All California County</v>
      </c>
      <c r="C4" s="49"/>
      <c r="D4" s="49"/>
      <c r="E4" s="49"/>
      <c r="F4" s="49"/>
      <c r="G4" s="49"/>
      <c r="H4" s="49"/>
      <c r="I4" s="49"/>
      <c r="J4" s="49"/>
      <c r="K4" s="49"/>
      <c r="L4" s="49"/>
      <c r="M4" s="49"/>
    </row>
    <row r="5" spans="1:13" ht="20.399999999999999" x14ac:dyDescent="0.35">
      <c r="A5" s="264" t="s">
        <v>152</v>
      </c>
      <c r="B5" s="264" t="str">
        <f>+'[1]Provider Info and Cert'!B7</f>
        <v>Biggest City in California</v>
      </c>
      <c r="C5" s="49"/>
      <c r="D5" s="49"/>
      <c r="E5" s="49"/>
      <c r="F5" s="49"/>
      <c r="G5" s="49"/>
      <c r="H5" s="49"/>
      <c r="I5" s="49"/>
      <c r="J5" s="49"/>
      <c r="K5" s="49"/>
      <c r="L5" s="49"/>
      <c r="M5" s="49"/>
    </row>
    <row r="6" spans="1:13" ht="20.399999999999999" x14ac:dyDescent="0.35">
      <c r="A6" s="264" t="s">
        <v>153</v>
      </c>
      <c r="B6" s="265">
        <f>+'[1]Provider Info and Cert'!B14</f>
        <v>3499</v>
      </c>
      <c r="C6" s="49"/>
      <c r="D6" s="49"/>
      <c r="E6" s="49"/>
      <c r="F6" s="49"/>
      <c r="G6" s="49"/>
      <c r="H6" s="49"/>
      <c r="I6" s="49"/>
      <c r="J6" s="49"/>
      <c r="K6" s="49"/>
      <c r="L6" s="49"/>
      <c r="M6" s="49"/>
    </row>
    <row r="7" spans="1:13" ht="20.399999999999999" x14ac:dyDescent="0.35">
      <c r="A7" s="264" t="s">
        <v>154</v>
      </c>
      <c r="B7" s="265">
        <f>+'[1]Provider Info and Cert'!B15</f>
        <v>343499</v>
      </c>
      <c r="C7" s="49"/>
      <c r="D7" s="49"/>
      <c r="E7" s="49"/>
      <c r="F7" s="49"/>
      <c r="G7" s="49"/>
      <c r="H7" s="49"/>
      <c r="I7" s="49"/>
      <c r="J7" s="49"/>
      <c r="K7" s="49"/>
      <c r="L7" s="49"/>
      <c r="M7" s="49"/>
    </row>
    <row r="8" spans="1:13" ht="20.399999999999999" x14ac:dyDescent="0.35">
      <c r="A8" s="264" t="s">
        <v>155</v>
      </c>
      <c r="B8" s="265">
        <f>+'[1]Provider Info and Cert'!B16</f>
        <v>1234512345</v>
      </c>
      <c r="C8" s="49"/>
      <c r="D8" s="49"/>
      <c r="E8" s="49"/>
      <c r="F8" s="49"/>
      <c r="G8" s="49"/>
      <c r="H8" s="49"/>
      <c r="I8" s="49"/>
      <c r="J8" s="49"/>
      <c r="K8" s="49"/>
      <c r="L8" s="49"/>
      <c r="M8" s="49"/>
    </row>
    <row r="9" spans="1:13" x14ac:dyDescent="0.3">
      <c r="A9" s="266"/>
      <c r="B9" s="266"/>
      <c r="C9" s="267" t="s">
        <v>16</v>
      </c>
      <c r="D9" s="267" t="s">
        <v>140</v>
      </c>
      <c r="E9" s="268" t="s">
        <v>163</v>
      </c>
      <c r="F9" s="269" t="s">
        <v>164</v>
      </c>
      <c r="G9" s="45"/>
      <c r="H9" s="45"/>
      <c r="I9" s="45"/>
      <c r="J9" s="45"/>
    </row>
    <row r="10" spans="1:13" x14ac:dyDescent="0.3">
      <c r="A10" s="270" t="s">
        <v>19</v>
      </c>
      <c r="B10" s="271" t="s">
        <v>116</v>
      </c>
      <c r="C10" s="272"/>
      <c r="D10" s="242"/>
      <c r="E10" s="273"/>
      <c r="F10" s="272"/>
      <c r="G10" s="45"/>
      <c r="H10" s="45"/>
      <c r="I10" s="45"/>
      <c r="J10" s="45"/>
    </row>
    <row r="11" spans="1:13" x14ac:dyDescent="0.3">
      <c r="A11" s="270" t="s">
        <v>20</v>
      </c>
      <c r="B11" s="271" t="s">
        <v>117</v>
      </c>
      <c r="C11" s="274"/>
      <c r="D11" s="274"/>
      <c r="E11" s="275"/>
      <c r="F11" s="276"/>
      <c r="G11" s="75"/>
      <c r="H11" s="193"/>
      <c r="I11" s="193"/>
      <c r="J11" s="193"/>
      <c r="K11" s="193"/>
    </row>
    <row r="12" spans="1:13" ht="15.6" customHeight="1" x14ac:dyDescent="0.3">
      <c r="A12" s="87" t="s">
        <v>0</v>
      </c>
      <c r="B12" s="490" t="s">
        <v>298</v>
      </c>
      <c r="C12" s="491"/>
      <c r="D12" s="491"/>
      <c r="E12" s="491"/>
      <c r="F12" s="492"/>
      <c r="G12" s="277">
        <f>+F10</f>
        <v>0</v>
      </c>
      <c r="H12" s="39"/>
      <c r="I12" s="39"/>
      <c r="J12" s="39"/>
      <c r="K12" s="45"/>
      <c r="L12" s="45"/>
      <c r="M12" s="45"/>
    </row>
    <row r="13" spans="1:13" ht="15.6" customHeight="1" x14ac:dyDescent="0.3">
      <c r="A13" s="278"/>
      <c r="B13" s="279"/>
      <c r="C13" s="280" t="s">
        <v>15</v>
      </c>
      <c r="D13" s="281" t="s">
        <v>83</v>
      </c>
      <c r="E13" s="99" t="s">
        <v>82</v>
      </c>
      <c r="F13" s="278" t="s">
        <v>16</v>
      </c>
      <c r="G13" s="39"/>
      <c r="H13" s="39"/>
      <c r="I13" s="39"/>
      <c r="J13" s="39"/>
      <c r="K13" s="45"/>
      <c r="L13" s="45"/>
      <c r="M13" s="45"/>
    </row>
    <row r="14" spans="1:13" ht="15.6" customHeight="1" x14ac:dyDescent="0.3">
      <c r="A14" s="282" t="s">
        <v>1</v>
      </c>
      <c r="B14" s="490" t="s">
        <v>323</v>
      </c>
      <c r="C14" s="491"/>
      <c r="D14" s="491"/>
      <c r="E14" s="491"/>
      <c r="F14" s="492"/>
      <c r="G14" s="39"/>
      <c r="H14" s="39"/>
      <c r="I14" s="39"/>
      <c r="J14" s="39"/>
      <c r="K14" s="45"/>
      <c r="L14" s="39"/>
      <c r="M14" s="39"/>
    </row>
    <row r="15" spans="1:13" ht="15.6" customHeight="1" x14ac:dyDescent="0.3">
      <c r="A15" s="283" t="s">
        <v>2</v>
      </c>
      <c r="B15" s="284" t="s">
        <v>365</v>
      </c>
      <c r="C15" s="284"/>
      <c r="D15" s="285"/>
      <c r="E15" s="284"/>
      <c r="F15" s="242"/>
      <c r="G15" s="19"/>
      <c r="H15" s="19"/>
      <c r="I15" s="19"/>
      <c r="J15" s="19"/>
      <c r="K15" s="45"/>
      <c r="L15" s="45"/>
      <c r="M15" s="45"/>
    </row>
    <row r="16" spans="1:13" ht="15.6" customHeight="1" x14ac:dyDescent="0.3">
      <c r="A16" s="283" t="s">
        <v>3</v>
      </c>
      <c r="B16" s="284" t="s">
        <v>366</v>
      </c>
      <c r="C16" s="284"/>
      <c r="D16" s="285"/>
      <c r="E16" s="284"/>
      <c r="F16" s="242"/>
      <c r="G16" s="19"/>
      <c r="H16" s="19"/>
      <c r="I16" s="19"/>
      <c r="J16" s="19"/>
      <c r="K16" s="78"/>
      <c r="L16" s="45"/>
      <c r="M16" s="45"/>
    </row>
    <row r="17" spans="1:13" ht="15.6" customHeight="1" x14ac:dyDescent="0.3">
      <c r="A17" s="283" t="s">
        <v>4</v>
      </c>
      <c r="B17" s="284" t="s">
        <v>367</v>
      </c>
      <c r="C17" s="284"/>
      <c r="D17" s="285"/>
      <c r="E17" s="284"/>
      <c r="F17" s="242"/>
      <c r="G17" s="19"/>
      <c r="H17" s="19"/>
      <c r="I17" s="19"/>
      <c r="J17" s="19"/>
      <c r="K17" s="78"/>
      <c r="L17" s="45"/>
      <c r="M17" s="45"/>
    </row>
    <row r="18" spans="1:13" ht="15.6" customHeight="1" x14ac:dyDescent="0.3">
      <c r="A18" s="283" t="s">
        <v>5</v>
      </c>
      <c r="B18" s="284" t="s">
        <v>368</v>
      </c>
      <c r="C18" s="284"/>
      <c r="D18" s="285"/>
      <c r="E18" s="284"/>
      <c r="F18" s="242"/>
      <c r="G18" s="19"/>
      <c r="H18" s="19"/>
      <c r="I18" s="19"/>
      <c r="J18" s="19"/>
      <c r="K18" s="78"/>
      <c r="L18" s="45"/>
      <c r="M18" s="45"/>
    </row>
    <row r="19" spans="1:13" ht="15.6" customHeight="1" x14ac:dyDescent="0.3">
      <c r="A19" s="283" t="s">
        <v>6</v>
      </c>
      <c r="B19" s="286" t="s">
        <v>428</v>
      </c>
      <c r="C19" s="284"/>
      <c r="D19" s="285"/>
      <c r="E19" s="284"/>
      <c r="F19" s="242"/>
      <c r="G19" s="19"/>
      <c r="H19" s="19"/>
      <c r="I19" s="19"/>
      <c r="J19" s="19"/>
      <c r="K19" s="78"/>
      <c r="L19" s="45"/>
      <c r="M19" s="45"/>
    </row>
    <row r="20" spans="1:13" ht="15.6" customHeight="1" x14ac:dyDescent="0.3">
      <c r="A20" s="283" t="s">
        <v>7</v>
      </c>
      <c r="B20" s="286" t="s">
        <v>424</v>
      </c>
      <c r="C20" s="284"/>
      <c r="D20" s="285"/>
      <c r="E20" s="284"/>
      <c r="F20" s="242"/>
      <c r="G20" s="19"/>
      <c r="H20" s="19"/>
      <c r="I20" s="19"/>
      <c r="J20" s="19"/>
      <c r="K20" s="78"/>
      <c r="L20" s="45"/>
      <c r="M20" s="45"/>
    </row>
    <row r="21" spans="1:13" ht="30" customHeight="1" x14ac:dyDescent="0.3">
      <c r="A21" s="283" t="s">
        <v>23</v>
      </c>
      <c r="B21" s="286" t="s">
        <v>369</v>
      </c>
      <c r="C21" s="284"/>
      <c r="D21" s="285"/>
      <c r="E21" s="284"/>
      <c r="F21" s="242"/>
      <c r="G21" s="19"/>
      <c r="H21" s="19"/>
      <c r="I21" s="19"/>
      <c r="J21" s="19"/>
      <c r="K21" s="78"/>
      <c r="L21" s="45"/>
      <c r="M21" s="45"/>
    </row>
    <row r="22" spans="1:13" x14ac:dyDescent="0.3">
      <c r="A22" s="283" t="s">
        <v>24</v>
      </c>
      <c r="B22" s="286" t="s">
        <v>400</v>
      </c>
      <c r="C22" s="284"/>
      <c r="D22" s="285"/>
      <c r="E22" s="284"/>
      <c r="F22" s="242"/>
      <c r="G22" s="19"/>
      <c r="H22" s="19"/>
      <c r="I22" s="19"/>
      <c r="J22" s="19"/>
      <c r="K22" s="78"/>
      <c r="L22" s="45"/>
      <c r="M22" s="45"/>
    </row>
    <row r="23" spans="1:13" ht="15.6" customHeight="1" x14ac:dyDescent="0.3">
      <c r="A23" s="283" t="s">
        <v>25</v>
      </c>
      <c r="B23" s="284" t="s">
        <v>370</v>
      </c>
      <c r="C23" s="284"/>
      <c r="D23" s="285"/>
      <c r="E23" s="284"/>
      <c r="F23" s="242"/>
      <c r="G23" s="19"/>
      <c r="H23" s="19"/>
      <c r="I23" s="19"/>
      <c r="J23" s="19"/>
      <c r="K23" s="78"/>
      <c r="L23" s="45"/>
      <c r="M23" s="45"/>
    </row>
    <row r="24" spans="1:13" ht="15.6" customHeight="1" x14ac:dyDescent="0.3">
      <c r="A24" s="283" t="s">
        <v>26</v>
      </c>
      <c r="B24" s="284" t="s">
        <v>371</v>
      </c>
      <c r="C24" s="284"/>
      <c r="D24" s="285"/>
      <c r="E24" s="284"/>
      <c r="F24" s="242"/>
      <c r="G24" s="19"/>
      <c r="H24" s="19"/>
      <c r="I24" s="39"/>
      <c r="J24" s="39"/>
      <c r="K24" s="45"/>
      <c r="L24" s="45"/>
      <c r="M24" s="45"/>
    </row>
    <row r="25" spans="1:13" ht="15.6" customHeight="1" x14ac:dyDescent="0.3">
      <c r="A25" s="283" t="s">
        <v>27</v>
      </c>
      <c r="B25" s="284" t="s">
        <v>372</v>
      </c>
      <c r="C25" s="284"/>
      <c r="D25" s="285"/>
      <c r="E25" s="284"/>
      <c r="F25" s="242"/>
      <c r="G25" s="19"/>
      <c r="H25" s="19"/>
      <c r="I25" s="39"/>
      <c r="J25" s="39"/>
      <c r="K25" s="45"/>
      <c r="L25" s="45"/>
      <c r="M25" s="45"/>
    </row>
    <row r="26" spans="1:13" ht="15.6" customHeight="1" x14ac:dyDescent="0.3">
      <c r="A26" s="283" t="s">
        <v>28</v>
      </c>
      <c r="B26" s="284" t="s">
        <v>373</v>
      </c>
      <c r="C26" s="284"/>
      <c r="D26" s="285"/>
      <c r="E26" s="284"/>
      <c r="F26" s="242"/>
      <c r="G26" s="19"/>
      <c r="H26" s="19"/>
      <c r="I26" s="39"/>
      <c r="J26" s="39"/>
      <c r="K26" s="45"/>
      <c r="L26" s="45"/>
      <c r="M26" s="45"/>
    </row>
    <row r="27" spans="1:13" ht="15.6" customHeight="1" x14ac:dyDescent="0.3">
      <c r="A27" s="283" t="s">
        <v>29</v>
      </c>
      <c r="B27" s="286" t="s">
        <v>430</v>
      </c>
      <c r="C27" s="284"/>
      <c r="D27" s="285"/>
      <c r="E27" s="284"/>
      <c r="F27" s="242"/>
      <c r="G27" s="19"/>
      <c r="H27" s="19"/>
      <c r="I27" s="39"/>
      <c r="J27" s="39"/>
      <c r="K27" s="45"/>
      <c r="L27" s="45"/>
      <c r="M27" s="45"/>
    </row>
    <row r="28" spans="1:13" ht="15.6" customHeight="1" x14ac:dyDescent="0.3">
      <c r="A28" s="283" t="s">
        <v>30</v>
      </c>
      <c r="B28" s="286" t="s">
        <v>431</v>
      </c>
      <c r="C28" s="284"/>
      <c r="D28" s="285"/>
      <c r="E28" s="284"/>
      <c r="F28" s="242"/>
      <c r="G28" s="19"/>
      <c r="H28" s="19"/>
      <c r="I28" s="39"/>
      <c r="J28" s="39"/>
      <c r="K28" s="45"/>
      <c r="L28" s="45"/>
      <c r="M28" s="45"/>
    </row>
    <row r="29" spans="1:13" ht="30" customHeight="1" x14ac:dyDescent="0.3">
      <c r="A29" s="283" t="s">
        <v>31</v>
      </c>
      <c r="B29" s="286" t="s">
        <v>374</v>
      </c>
      <c r="C29" s="284"/>
      <c r="D29" s="285"/>
      <c r="E29" s="284"/>
      <c r="F29" s="242"/>
      <c r="G29" s="19"/>
      <c r="H29" s="19"/>
      <c r="I29" s="39"/>
      <c r="J29" s="39"/>
      <c r="K29" s="45"/>
      <c r="L29" s="45"/>
      <c r="M29" s="45"/>
    </row>
    <row r="30" spans="1:13" x14ac:dyDescent="0.3">
      <c r="A30" s="283" t="s">
        <v>32</v>
      </c>
      <c r="B30" s="286" t="s">
        <v>401</v>
      </c>
      <c r="C30" s="284"/>
      <c r="D30" s="285"/>
      <c r="E30" s="284"/>
      <c r="F30" s="242"/>
      <c r="G30" s="19"/>
      <c r="H30" s="19"/>
      <c r="I30" s="39"/>
      <c r="J30" s="39"/>
      <c r="K30" s="45"/>
      <c r="L30" s="45"/>
      <c r="M30" s="45"/>
    </row>
    <row r="31" spans="1:13" ht="15.6" customHeight="1" x14ac:dyDescent="0.3">
      <c r="A31" s="287"/>
      <c r="B31" s="288" t="s">
        <v>325</v>
      </c>
      <c r="C31" s="289"/>
      <c r="D31" s="290"/>
      <c r="E31" s="289"/>
      <c r="F31" s="291"/>
      <c r="G31" s="19"/>
      <c r="H31" s="19"/>
      <c r="I31" s="19"/>
      <c r="J31" s="19"/>
      <c r="K31" s="45"/>
      <c r="L31" s="45"/>
      <c r="M31" s="45"/>
    </row>
    <row r="32" spans="1:13" ht="15.6" customHeight="1" x14ac:dyDescent="0.3">
      <c r="A32" s="292" t="s">
        <v>8</v>
      </c>
      <c r="B32" s="490" t="s">
        <v>9</v>
      </c>
      <c r="C32" s="491"/>
      <c r="D32" s="491"/>
      <c r="E32" s="491"/>
      <c r="F32" s="492"/>
      <c r="G32" s="39"/>
      <c r="H32" s="39"/>
      <c r="K32" s="39"/>
      <c r="L32" s="39"/>
      <c r="M32" s="39"/>
    </row>
    <row r="33" spans="1:13" ht="15.6" customHeight="1" x14ac:dyDescent="0.3">
      <c r="A33" s="283" t="s">
        <v>2</v>
      </c>
      <c r="B33" s="284" t="s">
        <v>365</v>
      </c>
      <c r="C33" s="284"/>
      <c r="D33" s="284"/>
      <c r="E33" s="284"/>
      <c r="F33" s="242"/>
      <c r="G33" s="19"/>
      <c r="H33" s="19"/>
      <c r="K33" s="45"/>
      <c r="L33" s="45"/>
      <c r="M33" s="45"/>
    </row>
    <row r="34" spans="1:13" ht="15.6" customHeight="1" x14ac:dyDescent="0.3">
      <c r="A34" s="283" t="s">
        <v>3</v>
      </c>
      <c r="B34" s="284" t="s">
        <v>366</v>
      </c>
      <c r="C34" s="284"/>
      <c r="D34" s="284"/>
      <c r="E34" s="284"/>
      <c r="F34" s="242"/>
      <c r="G34" s="19"/>
      <c r="H34" s="19"/>
      <c r="I34" s="19"/>
      <c r="J34" s="19"/>
      <c r="K34" s="45"/>
      <c r="L34" s="45"/>
      <c r="M34" s="45"/>
    </row>
    <row r="35" spans="1:13" ht="15.6" customHeight="1" x14ac:dyDescent="0.3">
      <c r="A35" s="283" t="s">
        <v>4</v>
      </c>
      <c r="B35" s="284" t="s">
        <v>367</v>
      </c>
      <c r="C35" s="284"/>
      <c r="D35" s="284"/>
      <c r="E35" s="284"/>
      <c r="F35" s="242"/>
      <c r="G35" s="19"/>
      <c r="H35" s="19"/>
      <c r="I35" s="19"/>
      <c r="J35" s="19"/>
      <c r="K35" s="45"/>
      <c r="L35" s="45"/>
      <c r="M35" s="45"/>
    </row>
    <row r="36" spans="1:13" ht="15.6" customHeight="1" x14ac:dyDescent="0.3">
      <c r="A36" s="283" t="s">
        <v>5</v>
      </c>
      <c r="B36" s="284" t="s">
        <v>368</v>
      </c>
      <c r="C36" s="284"/>
      <c r="D36" s="284"/>
      <c r="E36" s="284"/>
      <c r="F36" s="242"/>
      <c r="G36" s="19"/>
      <c r="H36" s="19"/>
      <c r="I36" s="19"/>
      <c r="J36" s="19"/>
      <c r="K36" s="45"/>
      <c r="L36" s="45"/>
      <c r="M36" s="45"/>
    </row>
    <row r="37" spans="1:13" ht="15.6" customHeight="1" x14ac:dyDescent="0.3">
      <c r="A37" s="283" t="s">
        <v>6</v>
      </c>
      <c r="B37" s="286" t="s">
        <v>428</v>
      </c>
      <c r="C37" s="284"/>
      <c r="D37" s="284"/>
      <c r="E37" s="284"/>
      <c r="F37" s="242"/>
      <c r="G37" s="19"/>
      <c r="H37" s="19"/>
      <c r="I37" s="19"/>
      <c r="J37" s="19"/>
      <c r="K37" s="45"/>
      <c r="L37" s="45"/>
      <c r="M37" s="45"/>
    </row>
    <row r="38" spans="1:13" ht="15.6" customHeight="1" x14ac:dyDescent="0.3">
      <c r="A38" s="283" t="s">
        <v>7</v>
      </c>
      <c r="B38" s="286" t="s">
        <v>424</v>
      </c>
      <c r="C38" s="284"/>
      <c r="D38" s="284"/>
      <c r="E38" s="284"/>
      <c r="F38" s="242"/>
      <c r="G38" s="19"/>
      <c r="H38" s="19"/>
      <c r="I38" s="19"/>
      <c r="J38" s="19"/>
      <c r="K38" s="45"/>
      <c r="L38" s="45"/>
      <c r="M38" s="45"/>
    </row>
    <row r="39" spans="1:13" ht="30" customHeight="1" x14ac:dyDescent="0.3">
      <c r="A39" s="283" t="s">
        <v>23</v>
      </c>
      <c r="B39" s="286" t="s">
        <v>369</v>
      </c>
      <c r="C39" s="284"/>
      <c r="D39" s="284"/>
      <c r="E39" s="284"/>
      <c r="F39" s="242"/>
      <c r="G39" s="19"/>
      <c r="H39" s="19"/>
      <c r="I39" s="19"/>
      <c r="J39" s="19"/>
      <c r="K39" s="45"/>
      <c r="L39" s="45"/>
      <c r="M39" s="45"/>
    </row>
    <row r="40" spans="1:13" x14ac:dyDescent="0.3">
      <c r="A40" s="283" t="s">
        <v>24</v>
      </c>
      <c r="B40" s="286" t="s">
        <v>400</v>
      </c>
      <c r="C40" s="284"/>
      <c r="D40" s="284"/>
      <c r="E40" s="284"/>
      <c r="F40" s="242"/>
      <c r="G40" s="19"/>
      <c r="H40" s="19"/>
      <c r="I40" s="19"/>
      <c r="J40" s="19"/>
      <c r="K40" s="45"/>
      <c r="L40" s="45"/>
      <c r="M40" s="45"/>
    </row>
    <row r="41" spans="1:13" ht="15.6" customHeight="1" x14ac:dyDescent="0.3">
      <c r="A41" s="283" t="s">
        <v>25</v>
      </c>
      <c r="B41" s="284" t="s">
        <v>370</v>
      </c>
      <c r="C41" s="284"/>
      <c r="D41" s="284"/>
      <c r="E41" s="284"/>
      <c r="F41" s="242"/>
      <c r="G41" s="19"/>
    </row>
    <row r="42" spans="1:13" ht="15.6" customHeight="1" x14ac:dyDescent="0.3">
      <c r="A42" s="283" t="s">
        <v>26</v>
      </c>
      <c r="B42" s="284" t="s">
        <v>371</v>
      </c>
      <c r="C42" s="284"/>
      <c r="D42" s="284"/>
      <c r="E42" s="284"/>
      <c r="F42" s="242"/>
      <c r="G42" s="19"/>
    </row>
    <row r="43" spans="1:13" ht="15.6" customHeight="1" x14ac:dyDescent="0.3">
      <c r="A43" s="283" t="s">
        <v>27</v>
      </c>
      <c r="B43" s="284" t="s">
        <v>372</v>
      </c>
      <c r="C43" s="284"/>
      <c r="D43" s="284"/>
      <c r="E43" s="284"/>
      <c r="F43" s="242"/>
      <c r="G43" s="19"/>
    </row>
    <row r="44" spans="1:13" ht="15.6" customHeight="1" x14ac:dyDescent="0.3">
      <c r="A44" s="283" t="s">
        <v>28</v>
      </c>
      <c r="B44" s="284" t="s">
        <v>373</v>
      </c>
      <c r="C44" s="284"/>
      <c r="D44" s="284"/>
      <c r="E44" s="284"/>
      <c r="F44" s="242"/>
      <c r="G44" s="19"/>
    </row>
    <row r="45" spans="1:13" ht="15.6" customHeight="1" x14ac:dyDescent="0.3">
      <c r="A45" s="283" t="s">
        <v>29</v>
      </c>
      <c r="B45" s="286" t="s">
        <v>430</v>
      </c>
      <c r="C45" s="284"/>
      <c r="D45" s="284"/>
      <c r="E45" s="284"/>
      <c r="F45" s="242"/>
      <c r="G45" s="19"/>
    </row>
    <row r="46" spans="1:13" ht="15.6" customHeight="1" x14ac:dyDescent="0.3">
      <c r="A46" s="283" t="s">
        <v>30</v>
      </c>
      <c r="B46" s="286" t="s">
        <v>431</v>
      </c>
      <c r="C46" s="284"/>
      <c r="D46" s="284"/>
      <c r="E46" s="284"/>
      <c r="F46" s="242"/>
      <c r="G46" s="19"/>
    </row>
    <row r="47" spans="1:13" ht="30" customHeight="1" x14ac:dyDescent="0.3">
      <c r="A47" s="283" t="s">
        <v>31</v>
      </c>
      <c r="B47" s="286" t="s">
        <v>374</v>
      </c>
      <c r="C47" s="284"/>
      <c r="D47" s="284"/>
      <c r="E47" s="284"/>
      <c r="F47" s="242"/>
      <c r="G47" s="19"/>
    </row>
    <row r="48" spans="1:13" x14ac:dyDescent="0.3">
      <c r="A48" s="283" t="s">
        <v>32</v>
      </c>
      <c r="B48" s="286" t="s">
        <v>401</v>
      </c>
      <c r="C48" s="284"/>
      <c r="D48" s="284"/>
      <c r="E48" s="284"/>
      <c r="F48" s="242"/>
      <c r="G48" s="19"/>
    </row>
    <row r="49" spans="1:34" ht="15" customHeight="1" x14ac:dyDescent="0.3">
      <c r="A49" s="139" t="s">
        <v>11</v>
      </c>
      <c r="B49" s="101" t="s">
        <v>144</v>
      </c>
      <c r="C49" s="289"/>
      <c r="D49" s="289"/>
      <c r="E49" s="289"/>
      <c r="F49" s="291"/>
      <c r="G49" s="19"/>
    </row>
    <row r="50" spans="1:34" ht="15.6" customHeight="1" x14ac:dyDescent="0.3">
      <c r="A50" s="293" t="s">
        <v>12</v>
      </c>
      <c r="B50" s="100" t="s">
        <v>75</v>
      </c>
      <c r="C50" s="291"/>
      <c r="D50" s="291"/>
      <c r="E50" s="291"/>
      <c r="F50" s="291"/>
      <c r="G50" s="39"/>
      <c r="H50" s="39"/>
      <c r="I50" s="39"/>
      <c r="J50" s="114"/>
      <c r="K50" s="114"/>
      <c r="L50" s="114"/>
      <c r="M50" s="114"/>
    </row>
    <row r="51" spans="1:34" ht="15.6" customHeight="1" thickBot="1" x14ac:dyDescent="0.35">
      <c r="A51" s="293" t="s">
        <v>14</v>
      </c>
      <c r="B51" s="490" t="s">
        <v>13</v>
      </c>
      <c r="C51" s="491"/>
      <c r="D51" s="491"/>
      <c r="E51" s="491"/>
      <c r="F51" s="492"/>
      <c r="G51" s="77">
        <f>+F10-F50</f>
        <v>0</v>
      </c>
      <c r="H51" s="39"/>
      <c r="I51" s="39"/>
      <c r="J51" s="114"/>
      <c r="K51" s="114"/>
      <c r="L51" s="114"/>
      <c r="M51" s="114"/>
    </row>
    <row r="52" spans="1:34" ht="15.6" customHeight="1" thickTop="1" x14ac:dyDescent="0.3">
      <c r="A52" s="282"/>
      <c r="B52" s="294"/>
      <c r="C52" s="295"/>
      <c r="D52" s="295"/>
      <c r="E52" s="295"/>
      <c r="F52" s="115"/>
      <c r="G52" s="116"/>
      <c r="H52" s="39"/>
      <c r="I52" s="39"/>
      <c r="J52" s="114"/>
      <c r="K52" s="114"/>
      <c r="L52" s="114"/>
      <c r="M52" s="114"/>
    </row>
    <row r="53" spans="1:34" ht="28.8" x14ac:dyDescent="0.3">
      <c r="A53" s="296" t="s">
        <v>35</v>
      </c>
      <c r="B53" s="297" t="s">
        <v>145</v>
      </c>
      <c r="C53" s="298" t="s">
        <v>442</v>
      </c>
      <c r="D53" s="298" t="s">
        <v>519</v>
      </c>
      <c r="E53" s="298" t="s">
        <v>520</v>
      </c>
      <c r="F53" s="298" t="s">
        <v>521</v>
      </c>
      <c r="G53" s="299" t="s">
        <v>377</v>
      </c>
      <c r="H53" s="299" t="s">
        <v>378</v>
      </c>
      <c r="I53" s="299" t="s">
        <v>375</v>
      </c>
      <c r="J53" s="299" t="s">
        <v>376</v>
      </c>
      <c r="K53" s="298" t="s">
        <v>403</v>
      </c>
      <c r="L53" s="298" t="s">
        <v>402</v>
      </c>
      <c r="M53" s="298" t="s">
        <v>438</v>
      </c>
      <c r="N53" s="298" t="s">
        <v>436</v>
      </c>
      <c r="O53" s="300" t="s">
        <v>166</v>
      </c>
      <c r="P53" s="298" t="s">
        <v>522</v>
      </c>
      <c r="Q53" s="298" t="s">
        <v>523</v>
      </c>
      <c r="R53" s="298" t="s">
        <v>524</v>
      </c>
      <c r="S53" s="298" t="s">
        <v>525</v>
      </c>
      <c r="T53" s="299" t="s">
        <v>379</v>
      </c>
      <c r="U53" s="299" t="s">
        <v>380</v>
      </c>
      <c r="V53" s="299" t="s">
        <v>381</v>
      </c>
      <c r="W53" s="299" t="s">
        <v>382</v>
      </c>
      <c r="X53" s="298" t="s">
        <v>405</v>
      </c>
      <c r="Y53" s="298" t="s">
        <v>404</v>
      </c>
      <c r="Z53" s="298" t="s">
        <v>437</v>
      </c>
      <c r="AA53" s="298" t="s">
        <v>439</v>
      </c>
      <c r="AB53" s="301" t="s">
        <v>167</v>
      </c>
    </row>
    <row r="54" spans="1:34" ht="15.6" customHeight="1" x14ac:dyDescent="0.3">
      <c r="A54" s="138" t="s">
        <v>2</v>
      </c>
      <c r="B54" s="56" t="s">
        <v>526</v>
      </c>
      <c r="C54" s="51"/>
      <c r="D54" s="51"/>
      <c r="E54" s="51"/>
      <c r="F54" s="51"/>
      <c r="G54" s="56"/>
      <c r="H54" s="302"/>
      <c r="I54" s="302"/>
      <c r="J54" s="302"/>
      <c r="K54" s="302"/>
      <c r="L54" s="302"/>
      <c r="M54" s="302"/>
      <c r="N54" s="302"/>
      <c r="O54" s="119"/>
      <c r="P54" s="303"/>
      <c r="Q54" s="51"/>
      <c r="R54" s="51"/>
      <c r="S54" s="51"/>
      <c r="T54" s="302"/>
      <c r="U54" s="302"/>
      <c r="V54" s="302"/>
      <c r="W54" s="302"/>
      <c r="X54" s="302"/>
      <c r="Y54" s="302"/>
      <c r="Z54" s="302"/>
      <c r="AA54" s="302"/>
      <c r="AB54" s="120"/>
      <c r="AC54" s="114"/>
      <c r="AD54" s="493" t="s">
        <v>303</v>
      </c>
      <c r="AE54" s="494"/>
      <c r="AF54" s="494"/>
      <c r="AG54" s="494"/>
      <c r="AH54" s="495"/>
    </row>
    <row r="55" spans="1:34" ht="15.6" customHeight="1" x14ac:dyDescent="0.3">
      <c r="A55" s="138" t="s">
        <v>3</v>
      </c>
      <c r="B55" s="272" t="s">
        <v>105</v>
      </c>
      <c r="C55" s="272"/>
      <c r="D55" s="272"/>
      <c r="E55" s="272"/>
      <c r="F55" s="272"/>
      <c r="G55" s="258"/>
      <c r="H55" s="303"/>
      <c r="I55" s="303"/>
      <c r="J55" s="303"/>
      <c r="K55" s="303"/>
      <c r="L55" s="303"/>
      <c r="M55" s="303"/>
      <c r="N55" s="303"/>
      <c r="O55" s="119"/>
      <c r="P55" s="302"/>
      <c r="Q55" s="272"/>
      <c r="R55" s="272"/>
      <c r="S55" s="272"/>
      <c r="T55" s="303"/>
      <c r="U55" s="303"/>
      <c r="V55" s="303"/>
      <c r="W55" s="303"/>
      <c r="X55" s="303"/>
      <c r="Y55" s="303"/>
      <c r="Z55" s="303"/>
      <c r="AA55" s="303"/>
      <c r="AB55" s="120"/>
      <c r="AC55" s="304" t="s">
        <v>302</v>
      </c>
      <c r="AD55" s="304" t="s">
        <v>443</v>
      </c>
      <c r="AE55" s="304" t="s">
        <v>527</v>
      </c>
      <c r="AF55" s="304" t="s">
        <v>528</v>
      </c>
      <c r="AG55" s="304" t="s">
        <v>529</v>
      </c>
      <c r="AH55" s="304" t="s">
        <v>149</v>
      </c>
    </row>
    <row r="56" spans="1:34" ht="15.6" customHeight="1" x14ac:dyDescent="0.3">
      <c r="A56" s="138" t="s">
        <v>4</v>
      </c>
      <c r="B56" s="272" t="s">
        <v>106</v>
      </c>
      <c r="C56" s="305"/>
      <c r="D56" s="305"/>
      <c r="E56" s="305"/>
      <c r="F56" s="305"/>
      <c r="G56" s="306"/>
      <c r="H56" s="307"/>
      <c r="I56" s="307"/>
      <c r="J56" s="307"/>
      <c r="K56" s="307"/>
      <c r="L56" s="307"/>
      <c r="M56" s="307"/>
      <c r="N56" s="307"/>
      <c r="O56" s="119"/>
      <c r="P56" s="79"/>
      <c r="Q56" s="305"/>
      <c r="R56" s="305"/>
      <c r="S56" s="305"/>
      <c r="T56" s="307"/>
      <c r="U56" s="307"/>
      <c r="V56" s="307"/>
      <c r="W56" s="307"/>
      <c r="X56" s="307"/>
      <c r="Y56" s="307"/>
      <c r="Z56" s="307"/>
      <c r="AA56" s="307"/>
      <c r="AB56" s="120"/>
      <c r="AC56" s="308">
        <f>SUM(G56+H56+T56+U56)</f>
        <v>0</v>
      </c>
      <c r="AD56" s="308">
        <f>SUM(C54+P54)</f>
        <v>0</v>
      </c>
      <c r="AE56" s="308">
        <f>SUM(D54+Q54)</f>
        <v>0</v>
      </c>
      <c r="AF56" s="308">
        <f>SUM(E54+R54)</f>
        <v>0</v>
      </c>
      <c r="AG56" s="308">
        <f>SUM(F54+S54)</f>
        <v>0</v>
      </c>
      <c r="AH56" s="309" t="s">
        <v>326</v>
      </c>
    </row>
    <row r="57" spans="1:34" ht="15.6" customHeight="1" x14ac:dyDescent="0.3">
      <c r="A57" s="138" t="s">
        <v>5</v>
      </c>
      <c r="B57" s="272" t="s">
        <v>107</v>
      </c>
      <c r="C57" s="310"/>
      <c r="D57" s="310"/>
      <c r="E57" s="310"/>
      <c r="F57" s="310"/>
      <c r="G57" s="274"/>
      <c r="H57" s="274"/>
      <c r="I57" s="274"/>
      <c r="J57" s="274"/>
      <c r="K57" s="274"/>
      <c r="L57" s="274"/>
      <c r="M57" s="274"/>
      <c r="N57" s="274"/>
      <c r="O57" s="68"/>
      <c r="P57" s="310"/>
      <c r="Q57" s="310"/>
      <c r="R57" s="310"/>
      <c r="S57" s="310"/>
      <c r="T57" s="274"/>
      <c r="U57" s="274"/>
      <c r="V57" s="274"/>
      <c r="W57" s="274"/>
      <c r="X57" s="274"/>
      <c r="Y57" s="274"/>
      <c r="Z57" s="274"/>
      <c r="AA57" s="274"/>
      <c r="AB57" s="121"/>
      <c r="AC57" s="311">
        <f>SUM(G57+H57+T57+U57)</f>
        <v>0</v>
      </c>
      <c r="AD57" s="311">
        <f>SUM(C57+P57)</f>
        <v>0</v>
      </c>
      <c r="AE57" s="311">
        <f>SUM(D57+Q57)</f>
        <v>0</v>
      </c>
      <c r="AF57" s="311">
        <f>SUM(E57+R57)</f>
        <v>0</v>
      </c>
      <c r="AG57" s="311">
        <f>SUM(F57+S57)</f>
        <v>0</v>
      </c>
      <c r="AH57" s="309" t="s">
        <v>326</v>
      </c>
    </row>
    <row r="58" spans="1:34" ht="15.6" customHeight="1" x14ac:dyDescent="0.3">
      <c r="A58" s="138" t="s">
        <v>6</v>
      </c>
      <c r="B58" s="272" t="s">
        <v>108</v>
      </c>
      <c r="C58" s="272"/>
      <c r="D58" s="272"/>
      <c r="E58" s="272"/>
      <c r="F58" s="272"/>
      <c r="G58" s="272"/>
      <c r="H58" s="272"/>
      <c r="I58" s="272"/>
      <c r="J58" s="272"/>
      <c r="K58" s="272"/>
      <c r="L58" s="272"/>
      <c r="M58" s="272"/>
      <c r="N58" s="272"/>
      <c r="O58" s="291">
        <f>SUM(C58:F58)</f>
        <v>0</v>
      </c>
      <c r="P58" s="272"/>
      <c r="Q58" s="272"/>
      <c r="R58" s="272"/>
      <c r="S58" s="272"/>
      <c r="T58" s="272"/>
      <c r="U58" s="272"/>
      <c r="V58" s="272"/>
      <c r="W58" s="272"/>
      <c r="X58" s="272"/>
      <c r="Y58" s="272"/>
      <c r="Z58" s="272"/>
      <c r="AA58" s="272"/>
      <c r="AB58" s="312">
        <f>SUM(Q65:Z65)</f>
        <v>0</v>
      </c>
      <c r="AC58" s="313">
        <f>G51-AD58</f>
        <v>0</v>
      </c>
      <c r="AD58" s="314"/>
      <c r="AE58" s="314"/>
      <c r="AF58" s="314"/>
      <c r="AG58" s="314"/>
      <c r="AH58" s="315">
        <f>SUM(O58+AB58)</f>
        <v>0</v>
      </c>
    </row>
    <row r="59" spans="1:34" ht="15.6" customHeight="1" x14ac:dyDescent="0.3">
      <c r="A59" s="316" t="s">
        <v>36</v>
      </c>
      <c r="B59" s="277" t="s">
        <v>441</v>
      </c>
      <c r="C59" s="282" t="s">
        <v>15</v>
      </c>
      <c r="D59" s="282" t="s">
        <v>83</v>
      </c>
      <c r="E59" s="317" t="s">
        <v>82</v>
      </c>
      <c r="F59" s="282" t="s">
        <v>16</v>
      </c>
      <c r="G59" s="39"/>
      <c r="H59" s="39"/>
      <c r="I59" s="39"/>
      <c r="J59" s="114"/>
      <c r="L59" s="117"/>
      <c r="M59" s="122"/>
    </row>
    <row r="60" spans="1:34" ht="15.6" customHeight="1" x14ac:dyDescent="0.3">
      <c r="A60" s="318" t="s">
        <v>2</v>
      </c>
      <c r="B60" s="319" t="s">
        <v>299</v>
      </c>
      <c r="C60" s="272"/>
      <c r="D60" s="272"/>
      <c r="E60" s="272"/>
      <c r="F60" s="272"/>
      <c r="G60" s="39"/>
      <c r="AB60" s="117"/>
      <c r="AC60" s="117"/>
      <c r="AD60" s="118"/>
    </row>
    <row r="61" spans="1:34" ht="15.6" customHeight="1" x14ac:dyDescent="0.3">
      <c r="A61" s="318" t="s">
        <v>3</v>
      </c>
      <c r="B61" s="319" t="s">
        <v>109</v>
      </c>
      <c r="C61" s="320"/>
      <c r="D61" s="320"/>
      <c r="E61" s="321"/>
      <c r="F61" s="320"/>
      <c r="G61" s="39"/>
    </row>
    <row r="62" spans="1:34" ht="15.6" customHeight="1" x14ac:dyDescent="0.3">
      <c r="A62" s="318" t="s">
        <v>4</v>
      </c>
      <c r="B62" s="319" t="s">
        <v>300</v>
      </c>
      <c r="C62" s="322"/>
      <c r="D62" s="322"/>
      <c r="E62" s="322"/>
      <c r="F62" s="323"/>
      <c r="G62" s="39"/>
    </row>
    <row r="63" spans="1:34" ht="15.6" customHeight="1" x14ac:dyDescent="0.3">
      <c r="A63" s="318"/>
      <c r="B63" s="277" t="s">
        <v>440</v>
      </c>
      <c r="C63" s="282" t="s">
        <v>15</v>
      </c>
      <c r="D63" s="282" t="s">
        <v>83</v>
      </c>
      <c r="E63" s="317" t="s">
        <v>82</v>
      </c>
      <c r="F63" s="282" t="s">
        <v>16</v>
      </c>
      <c r="G63" s="39"/>
    </row>
    <row r="64" spans="1:34" ht="15.6" customHeight="1" x14ac:dyDescent="0.3">
      <c r="A64" s="318" t="s">
        <v>5</v>
      </c>
      <c r="B64" s="319" t="s">
        <v>301</v>
      </c>
      <c r="C64" s="272"/>
      <c r="D64" s="272"/>
      <c r="E64" s="272"/>
      <c r="F64" s="272"/>
      <c r="G64" s="39"/>
    </row>
    <row r="65" spans="1:13" ht="15.6" customHeight="1" x14ac:dyDescent="0.3">
      <c r="A65" s="318" t="s">
        <v>6</v>
      </c>
      <c r="B65" s="319" t="s">
        <v>109</v>
      </c>
      <c r="C65" s="320"/>
      <c r="D65" s="320"/>
      <c r="E65" s="321"/>
      <c r="F65" s="320"/>
      <c r="G65" s="39"/>
    </row>
    <row r="66" spans="1:13" ht="15.6" customHeight="1" x14ac:dyDescent="0.3">
      <c r="A66" s="318" t="s">
        <v>7</v>
      </c>
      <c r="B66" s="319" t="s">
        <v>300</v>
      </c>
      <c r="C66" s="322"/>
      <c r="D66" s="322"/>
      <c r="E66" s="322"/>
      <c r="F66" s="323"/>
      <c r="G66" s="39"/>
      <c r="H66" s="39"/>
      <c r="I66" s="39"/>
      <c r="J66" s="39"/>
      <c r="K66" s="47"/>
      <c r="L66" s="47"/>
      <c r="M66" s="48"/>
    </row>
    <row r="67" spans="1:13" ht="15.6" customHeight="1" x14ac:dyDescent="0.3">
      <c r="A67" s="316" t="s">
        <v>76</v>
      </c>
      <c r="B67" s="277" t="s">
        <v>530</v>
      </c>
      <c r="C67" s="282" t="s">
        <v>15</v>
      </c>
      <c r="D67" s="282" t="s">
        <v>83</v>
      </c>
      <c r="E67" s="317" t="s">
        <v>82</v>
      </c>
      <c r="F67" s="282" t="s">
        <v>16</v>
      </c>
      <c r="G67" s="39"/>
      <c r="H67" s="39"/>
      <c r="I67" s="39"/>
      <c r="J67" s="39"/>
      <c r="K67" s="47"/>
      <c r="L67" s="47"/>
      <c r="M67" s="48"/>
    </row>
    <row r="68" spans="1:13" ht="15.6" customHeight="1" x14ac:dyDescent="0.3">
      <c r="A68" s="318" t="s">
        <v>2</v>
      </c>
      <c r="B68" s="319" t="s">
        <v>531</v>
      </c>
      <c r="C68" s="272"/>
      <c r="D68" s="272"/>
      <c r="E68" s="272"/>
      <c r="F68" s="272"/>
      <c r="G68" s="39"/>
      <c r="H68" s="39"/>
      <c r="I68" s="39"/>
      <c r="J68" s="39"/>
      <c r="K68" s="47"/>
      <c r="L68" s="47"/>
      <c r="M68" s="48"/>
    </row>
    <row r="69" spans="1:13" ht="15.6" customHeight="1" x14ac:dyDescent="0.3">
      <c r="A69" s="318" t="s">
        <v>3</v>
      </c>
      <c r="B69" s="319" t="s">
        <v>109</v>
      </c>
      <c r="C69" s="320"/>
      <c r="D69" s="320"/>
      <c r="E69" s="321"/>
      <c r="F69" s="320"/>
      <c r="G69" s="39"/>
      <c r="H69" s="39"/>
      <c r="I69" s="39"/>
      <c r="J69" s="39"/>
      <c r="K69" s="47"/>
      <c r="L69" s="47"/>
      <c r="M69" s="48"/>
    </row>
    <row r="70" spans="1:13" ht="15.6" customHeight="1" x14ac:dyDescent="0.3">
      <c r="A70" s="318" t="s">
        <v>4</v>
      </c>
      <c r="B70" s="319" t="s">
        <v>300</v>
      </c>
      <c r="C70" s="322"/>
      <c r="D70" s="322"/>
      <c r="E70" s="322"/>
      <c r="F70" s="323"/>
      <c r="G70" s="39"/>
      <c r="H70" s="39"/>
      <c r="I70" s="39"/>
      <c r="J70" s="39"/>
      <c r="K70" s="47"/>
      <c r="L70" s="47"/>
      <c r="M70" s="48"/>
    </row>
    <row r="71" spans="1:13" ht="15.6" customHeight="1" x14ac:dyDescent="0.3">
      <c r="A71" s="318"/>
      <c r="B71" s="277" t="s">
        <v>532</v>
      </c>
      <c r="C71" s="282" t="s">
        <v>15</v>
      </c>
      <c r="D71" s="282" t="s">
        <v>83</v>
      </c>
      <c r="E71" s="317" t="s">
        <v>82</v>
      </c>
      <c r="F71" s="282" t="s">
        <v>16</v>
      </c>
      <c r="G71" s="39"/>
      <c r="H71" s="39"/>
      <c r="I71" s="39"/>
      <c r="J71" s="39"/>
      <c r="K71" s="47"/>
      <c r="L71" s="47"/>
      <c r="M71" s="48"/>
    </row>
    <row r="72" spans="1:13" ht="15.6" customHeight="1" x14ac:dyDescent="0.3">
      <c r="A72" s="318" t="s">
        <v>5</v>
      </c>
      <c r="B72" s="319" t="s">
        <v>533</v>
      </c>
      <c r="C72" s="272"/>
      <c r="D72" s="272"/>
      <c r="E72" s="272"/>
      <c r="F72" s="272"/>
      <c r="G72" s="39"/>
      <c r="H72" s="39"/>
      <c r="I72" s="39"/>
      <c r="J72" s="39"/>
      <c r="K72" s="47"/>
      <c r="L72" s="47"/>
      <c r="M72" s="48"/>
    </row>
    <row r="73" spans="1:13" ht="15.6" customHeight="1" x14ac:dyDescent="0.3">
      <c r="A73" s="318" t="s">
        <v>6</v>
      </c>
      <c r="B73" s="319" t="s">
        <v>109</v>
      </c>
      <c r="C73" s="320"/>
      <c r="D73" s="320"/>
      <c r="E73" s="321"/>
      <c r="F73" s="320"/>
      <c r="G73" s="39"/>
      <c r="H73" s="39"/>
      <c r="I73" s="39"/>
      <c r="J73" s="39"/>
      <c r="K73" s="47"/>
      <c r="L73" s="47"/>
      <c r="M73" s="48"/>
    </row>
    <row r="74" spans="1:13" ht="15.6" customHeight="1" x14ac:dyDescent="0.3">
      <c r="A74" s="318" t="s">
        <v>7</v>
      </c>
      <c r="B74" s="319" t="s">
        <v>300</v>
      </c>
      <c r="C74" s="322"/>
      <c r="D74" s="322"/>
      <c r="E74" s="322"/>
      <c r="F74" s="323"/>
      <c r="G74" s="39"/>
      <c r="H74" s="39"/>
      <c r="I74" s="39"/>
      <c r="J74" s="39"/>
      <c r="K74" s="47"/>
      <c r="L74" s="47"/>
      <c r="M74" s="48"/>
    </row>
    <row r="75" spans="1:13" ht="15.6" customHeight="1" x14ac:dyDescent="0.3">
      <c r="A75" s="316" t="s">
        <v>78</v>
      </c>
      <c r="B75" s="277" t="s">
        <v>534</v>
      </c>
      <c r="C75" s="282" t="s">
        <v>15</v>
      </c>
      <c r="D75" s="282" t="s">
        <v>83</v>
      </c>
      <c r="E75" s="317" t="s">
        <v>82</v>
      </c>
      <c r="F75" s="282" t="s">
        <v>16</v>
      </c>
      <c r="G75" s="39"/>
      <c r="H75" s="39"/>
      <c r="I75" s="39"/>
      <c r="J75" s="39"/>
      <c r="K75" s="47"/>
      <c r="L75" s="47"/>
      <c r="M75" s="48"/>
    </row>
    <row r="76" spans="1:13" ht="15.6" customHeight="1" x14ac:dyDescent="0.3">
      <c r="A76" s="318" t="s">
        <v>2</v>
      </c>
      <c r="B76" s="319" t="s">
        <v>535</v>
      </c>
      <c r="C76" s="272"/>
      <c r="D76" s="272"/>
      <c r="E76" s="272"/>
      <c r="F76" s="272"/>
      <c r="G76" s="39"/>
      <c r="H76" s="39"/>
      <c r="I76" s="39"/>
      <c r="J76" s="39"/>
      <c r="K76" s="47"/>
      <c r="L76" s="47"/>
      <c r="M76" s="48"/>
    </row>
    <row r="77" spans="1:13" ht="15.6" customHeight="1" x14ac:dyDescent="0.3">
      <c r="A77" s="318" t="s">
        <v>3</v>
      </c>
      <c r="B77" s="319" t="s">
        <v>109</v>
      </c>
      <c r="C77" s="320"/>
      <c r="D77" s="320"/>
      <c r="E77" s="321"/>
      <c r="F77" s="320"/>
      <c r="G77" s="39"/>
      <c r="H77" s="39"/>
      <c r="I77" s="39"/>
      <c r="J77" s="39"/>
      <c r="K77" s="47"/>
      <c r="L77" s="47"/>
      <c r="M77" s="48"/>
    </row>
    <row r="78" spans="1:13" ht="15.6" customHeight="1" x14ac:dyDescent="0.3">
      <c r="A78" s="318" t="s">
        <v>4</v>
      </c>
      <c r="B78" s="319" t="s">
        <v>300</v>
      </c>
      <c r="C78" s="322"/>
      <c r="D78" s="322"/>
      <c r="E78" s="322"/>
      <c r="F78" s="323"/>
      <c r="G78" s="39"/>
      <c r="H78" s="39"/>
      <c r="I78" s="39"/>
      <c r="J78" s="39"/>
      <c r="K78" s="47"/>
      <c r="L78" s="47"/>
      <c r="M78" s="48"/>
    </row>
    <row r="79" spans="1:13" ht="15.6" customHeight="1" x14ac:dyDescent="0.3">
      <c r="A79" s="318"/>
      <c r="B79" s="277" t="s">
        <v>536</v>
      </c>
      <c r="C79" s="282" t="s">
        <v>15</v>
      </c>
      <c r="D79" s="282" t="s">
        <v>83</v>
      </c>
      <c r="E79" s="317" t="s">
        <v>82</v>
      </c>
      <c r="F79" s="282" t="s">
        <v>16</v>
      </c>
      <c r="G79" s="39"/>
      <c r="H79" s="39"/>
      <c r="I79" s="39"/>
      <c r="J79" s="39"/>
      <c r="K79" s="47"/>
      <c r="L79" s="47"/>
      <c r="M79" s="48"/>
    </row>
    <row r="80" spans="1:13" ht="15.6" customHeight="1" x14ac:dyDescent="0.3">
      <c r="A80" s="318" t="s">
        <v>5</v>
      </c>
      <c r="B80" s="319" t="s">
        <v>537</v>
      </c>
      <c r="C80" s="272"/>
      <c r="D80" s="272"/>
      <c r="E80" s="272"/>
      <c r="F80" s="272"/>
      <c r="G80" s="39"/>
      <c r="H80" s="39"/>
      <c r="I80" s="39"/>
      <c r="J80" s="39"/>
      <c r="K80" s="47"/>
      <c r="L80" s="47"/>
      <c r="M80" s="48"/>
    </row>
    <row r="81" spans="1:13" ht="15.6" customHeight="1" x14ac:dyDescent="0.3">
      <c r="A81" s="318" t="s">
        <v>6</v>
      </c>
      <c r="B81" s="319" t="s">
        <v>109</v>
      </c>
      <c r="C81" s="320"/>
      <c r="D81" s="320"/>
      <c r="E81" s="321"/>
      <c r="F81" s="320"/>
      <c r="G81" s="39"/>
      <c r="H81" s="39"/>
      <c r="I81" s="39"/>
      <c r="J81" s="39"/>
      <c r="K81" s="47"/>
      <c r="L81" s="47"/>
      <c r="M81" s="48"/>
    </row>
    <row r="82" spans="1:13" ht="15.6" customHeight="1" x14ac:dyDescent="0.3">
      <c r="A82" s="318" t="s">
        <v>7</v>
      </c>
      <c r="B82" s="319" t="s">
        <v>300</v>
      </c>
      <c r="C82" s="322"/>
      <c r="D82" s="322"/>
      <c r="E82" s="322"/>
      <c r="F82" s="323"/>
      <c r="G82" s="39"/>
      <c r="H82" s="39"/>
      <c r="I82" s="39"/>
      <c r="J82" s="39"/>
      <c r="K82" s="47"/>
      <c r="L82" s="47"/>
      <c r="M82" s="48"/>
    </row>
    <row r="83" spans="1:13" ht="15.6" customHeight="1" x14ac:dyDescent="0.3">
      <c r="A83" s="316" t="s">
        <v>80</v>
      </c>
      <c r="B83" s="277" t="s">
        <v>538</v>
      </c>
      <c r="C83" s="282" t="s">
        <v>15</v>
      </c>
      <c r="D83" s="282" t="s">
        <v>83</v>
      </c>
      <c r="E83" s="317" t="s">
        <v>82</v>
      </c>
      <c r="F83" s="282" t="s">
        <v>16</v>
      </c>
      <c r="G83" s="39"/>
      <c r="H83" s="39"/>
      <c r="I83" s="39"/>
      <c r="J83" s="39"/>
      <c r="K83" s="47"/>
      <c r="L83" s="47"/>
      <c r="M83" s="48"/>
    </row>
    <row r="84" spans="1:13" ht="15.6" customHeight="1" x14ac:dyDescent="0.3">
      <c r="A84" s="318" t="s">
        <v>2</v>
      </c>
      <c r="B84" s="319" t="s">
        <v>539</v>
      </c>
      <c r="C84" s="272"/>
      <c r="D84" s="272"/>
      <c r="E84" s="272"/>
      <c r="F84" s="272"/>
      <c r="G84" s="39"/>
      <c r="H84" s="39"/>
      <c r="I84" s="39"/>
      <c r="J84" s="39"/>
      <c r="K84" s="47"/>
      <c r="L84" s="47"/>
      <c r="M84" s="48"/>
    </row>
    <row r="85" spans="1:13" ht="15.6" customHeight="1" x14ac:dyDescent="0.3">
      <c r="A85" s="318" t="s">
        <v>3</v>
      </c>
      <c r="B85" s="319" t="s">
        <v>109</v>
      </c>
      <c r="C85" s="320"/>
      <c r="D85" s="320"/>
      <c r="E85" s="321"/>
      <c r="F85" s="320"/>
      <c r="G85" s="39"/>
      <c r="H85" s="39"/>
      <c r="I85" s="39"/>
      <c r="J85" s="39"/>
      <c r="K85" s="47"/>
      <c r="L85" s="47"/>
      <c r="M85" s="48"/>
    </row>
    <row r="86" spans="1:13" ht="15.6" customHeight="1" x14ac:dyDescent="0.3">
      <c r="A86" s="318" t="s">
        <v>4</v>
      </c>
      <c r="B86" s="319" t="s">
        <v>300</v>
      </c>
      <c r="C86" s="322"/>
      <c r="D86" s="322"/>
      <c r="E86" s="322"/>
      <c r="F86" s="323"/>
      <c r="G86" s="39"/>
      <c r="H86" s="39"/>
      <c r="I86" s="39"/>
      <c r="J86" s="39"/>
      <c r="K86" s="47"/>
      <c r="L86" s="47"/>
      <c r="M86" s="48"/>
    </row>
    <row r="87" spans="1:13" ht="15.6" customHeight="1" x14ac:dyDescent="0.3">
      <c r="A87" s="318"/>
      <c r="B87" s="277" t="s">
        <v>540</v>
      </c>
      <c r="C87" s="282" t="s">
        <v>15</v>
      </c>
      <c r="D87" s="282" t="s">
        <v>83</v>
      </c>
      <c r="E87" s="317" t="s">
        <v>82</v>
      </c>
      <c r="F87" s="282" t="s">
        <v>16</v>
      </c>
      <c r="G87" s="39"/>
      <c r="H87" s="39"/>
      <c r="I87" s="39"/>
      <c r="J87" s="39"/>
      <c r="K87" s="47"/>
      <c r="L87" s="47"/>
      <c r="M87" s="48"/>
    </row>
    <row r="88" spans="1:13" ht="15.6" customHeight="1" x14ac:dyDescent="0.3">
      <c r="A88" s="318" t="s">
        <v>5</v>
      </c>
      <c r="B88" s="319" t="s">
        <v>541</v>
      </c>
      <c r="C88" s="272"/>
      <c r="D88" s="272"/>
      <c r="E88" s="272"/>
      <c r="F88" s="272"/>
      <c r="G88" s="39"/>
      <c r="H88" s="39"/>
      <c r="I88" s="39"/>
      <c r="J88" s="39"/>
      <c r="K88" s="47"/>
      <c r="L88" s="47"/>
      <c r="M88" s="48"/>
    </row>
    <row r="89" spans="1:13" ht="15.6" customHeight="1" x14ac:dyDescent="0.3">
      <c r="A89" s="318" t="s">
        <v>6</v>
      </c>
      <c r="B89" s="319" t="s">
        <v>109</v>
      </c>
      <c r="C89" s="320"/>
      <c r="D89" s="320"/>
      <c r="E89" s="321"/>
      <c r="F89" s="320"/>
      <c r="G89" s="39"/>
      <c r="H89" s="39"/>
      <c r="I89" s="39"/>
      <c r="J89" s="39"/>
      <c r="K89" s="47"/>
      <c r="L89" s="47"/>
      <c r="M89" s="48"/>
    </row>
    <row r="90" spans="1:13" ht="15.6" customHeight="1" x14ac:dyDescent="0.3">
      <c r="A90" s="318" t="s">
        <v>7</v>
      </c>
      <c r="B90" s="319" t="s">
        <v>300</v>
      </c>
      <c r="C90" s="322"/>
      <c r="D90" s="322"/>
      <c r="E90" s="322"/>
      <c r="F90" s="323"/>
      <c r="G90" s="39"/>
      <c r="H90" s="39"/>
      <c r="I90" s="39"/>
      <c r="J90" s="39"/>
      <c r="K90" s="47"/>
      <c r="L90" s="47"/>
      <c r="M90" s="48"/>
    </row>
    <row r="91" spans="1:13" ht="15.6" customHeight="1" x14ac:dyDescent="0.3">
      <c r="A91" s="316" t="s">
        <v>85</v>
      </c>
      <c r="B91" s="277" t="s">
        <v>383</v>
      </c>
      <c r="C91" s="282" t="s">
        <v>15</v>
      </c>
      <c r="D91" s="282" t="s">
        <v>83</v>
      </c>
      <c r="E91" s="317" t="s">
        <v>82</v>
      </c>
      <c r="F91" s="282" t="s">
        <v>16</v>
      </c>
      <c r="G91" s="39"/>
      <c r="H91" s="39"/>
      <c r="I91" s="39"/>
      <c r="J91" s="39"/>
      <c r="K91" s="47"/>
      <c r="L91" s="47"/>
      <c r="M91" s="48"/>
    </row>
    <row r="92" spans="1:13" ht="15.6" customHeight="1" x14ac:dyDescent="0.3">
      <c r="A92" s="138" t="s">
        <v>2</v>
      </c>
      <c r="B92" s="272" t="s">
        <v>165</v>
      </c>
      <c r="C92" s="272"/>
      <c r="D92" s="272"/>
      <c r="E92" s="272"/>
      <c r="F92" s="272"/>
      <c r="G92" s="39"/>
      <c r="H92" s="39"/>
      <c r="I92" s="39"/>
      <c r="J92" s="39"/>
      <c r="K92" s="39"/>
      <c r="L92" s="39"/>
      <c r="M92" s="39"/>
    </row>
    <row r="93" spans="1:13" ht="15.6" customHeight="1" x14ac:dyDescent="0.3">
      <c r="A93" s="138" t="s">
        <v>3</v>
      </c>
      <c r="B93" s="319" t="s">
        <v>109</v>
      </c>
      <c r="C93" s="320"/>
      <c r="D93" s="320"/>
      <c r="E93" s="320"/>
      <c r="F93" s="276"/>
      <c r="G93" s="39"/>
      <c r="H93" s="39"/>
      <c r="I93" s="39"/>
      <c r="J93" s="39"/>
      <c r="K93" s="39"/>
      <c r="L93" s="39"/>
      <c r="M93" s="39"/>
    </row>
    <row r="94" spans="1:13" ht="15.6" customHeight="1" x14ac:dyDescent="0.3">
      <c r="A94" s="138" t="s">
        <v>4</v>
      </c>
      <c r="B94" s="272" t="s">
        <v>108</v>
      </c>
      <c r="C94" s="272"/>
      <c r="D94" s="272"/>
      <c r="E94" s="272"/>
      <c r="F94" s="272"/>
      <c r="G94" s="39"/>
      <c r="H94" s="39"/>
      <c r="I94" s="39"/>
      <c r="J94" s="39"/>
      <c r="K94" s="39"/>
      <c r="L94" s="39"/>
      <c r="M94" s="39"/>
    </row>
    <row r="95" spans="1:13" ht="15.6" customHeight="1" x14ac:dyDescent="0.3">
      <c r="A95" s="138" t="s">
        <v>5</v>
      </c>
      <c r="B95" s="272" t="s">
        <v>112</v>
      </c>
      <c r="C95" s="272"/>
      <c r="D95" s="272"/>
      <c r="E95" s="272"/>
      <c r="F95" s="272"/>
      <c r="G95" s="39"/>
      <c r="H95" s="39"/>
      <c r="I95" s="39"/>
      <c r="J95" s="39"/>
      <c r="K95" s="39"/>
      <c r="L95" s="39"/>
      <c r="M95" s="39"/>
    </row>
    <row r="96" spans="1:13" ht="15.6" customHeight="1" x14ac:dyDescent="0.3">
      <c r="A96" s="138" t="s">
        <v>6</v>
      </c>
      <c r="B96" s="272" t="s">
        <v>110</v>
      </c>
      <c r="C96" s="272"/>
      <c r="D96" s="272"/>
      <c r="E96" s="272"/>
      <c r="F96" s="272"/>
      <c r="G96" s="39"/>
      <c r="H96" s="39"/>
      <c r="I96" s="39"/>
      <c r="J96" s="46"/>
      <c r="K96" s="39"/>
      <c r="L96" s="39"/>
      <c r="M96" s="39"/>
    </row>
    <row r="97" spans="1:13" ht="15.6" customHeight="1" x14ac:dyDescent="0.3">
      <c r="A97" s="138" t="s">
        <v>7</v>
      </c>
      <c r="B97" s="272" t="s">
        <v>111</v>
      </c>
      <c r="C97" s="272"/>
      <c r="D97" s="272"/>
      <c r="E97" s="272"/>
      <c r="F97" s="272"/>
      <c r="G97" s="39"/>
      <c r="H97" s="39"/>
      <c r="I97" s="39"/>
      <c r="J97" s="80"/>
      <c r="K97" s="39"/>
      <c r="L97" s="39"/>
      <c r="M97" s="39"/>
    </row>
    <row r="98" spans="1:13" ht="15.6" customHeight="1" x14ac:dyDescent="0.3">
      <c r="A98" s="316" t="s">
        <v>104</v>
      </c>
      <c r="B98" s="277" t="s">
        <v>384</v>
      </c>
      <c r="C98" s="282" t="s">
        <v>15</v>
      </c>
      <c r="D98" s="282" t="s">
        <v>83</v>
      </c>
      <c r="E98" s="317" t="s">
        <v>82</v>
      </c>
      <c r="F98" s="282" t="s">
        <v>16</v>
      </c>
      <c r="G98" s="39"/>
      <c r="H98" s="39"/>
      <c r="I98" s="39"/>
      <c r="J98" s="39"/>
      <c r="K98" s="39"/>
      <c r="L98" s="39"/>
      <c r="M98" s="39"/>
    </row>
    <row r="99" spans="1:13" ht="15.6" customHeight="1" x14ac:dyDescent="0.3">
      <c r="A99" s="138" t="s">
        <v>2</v>
      </c>
      <c r="B99" s="272" t="s">
        <v>343</v>
      </c>
      <c r="C99" s="272"/>
      <c r="D99" s="272"/>
      <c r="E99" s="272"/>
      <c r="F99" s="272"/>
      <c r="G99" s="39"/>
      <c r="H99" s="39"/>
      <c r="I99" s="39"/>
      <c r="J99" s="39"/>
      <c r="K99" s="39"/>
      <c r="L99" s="39"/>
      <c r="M99" s="39"/>
    </row>
    <row r="100" spans="1:13" ht="15.6" customHeight="1" x14ac:dyDescent="0.3">
      <c r="A100" s="138" t="s">
        <v>3</v>
      </c>
      <c r="B100" s="319" t="s">
        <v>109</v>
      </c>
      <c r="C100" s="320"/>
      <c r="D100" s="320"/>
      <c r="E100" s="320"/>
      <c r="F100" s="276"/>
      <c r="G100" s="39"/>
      <c r="H100" s="39"/>
      <c r="I100" s="39"/>
      <c r="J100" s="39"/>
      <c r="K100" s="39"/>
      <c r="L100" s="39"/>
      <c r="M100" s="39"/>
    </row>
    <row r="101" spans="1:13" ht="15.6" customHeight="1" x14ac:dyDescent="0.3">
      <c r="A101" s="138" t="s">
        <v>4</v>
      </c>
      <c r="B101" s="272" t="s">
        <v>108</v>
      </c>
      <c r="C101" s="272"/>
      <c r="D101" s="272"/>
      <c r="E101" s="272"/>
      <c r="F101" s="272"/>
      <c r="G101" s="39"/>
      <c r="H101" s="39"/>
      <c r="I101" s="39"/>
      <c r="J101" s="39"/>
      <c r="K101" s="39"/>
      <c r="L101" s="39"/>
      <c r="M101" s="39"/>
    </row>
    <row r="102" spans="1:13" ht="15.6" customHeight="1" x14ac:dyDescent="0.3">
      <c r="A102" s="138" t="s">
        <v>5</v>
      </c>
      <c r="B102" s="272" t="s">
        <v>112</v>
      </c>
      <c r="C102" s="272"/>
      <c r="D102" s="272"/>
      <c r="E102" s="272"/>
      <c r="F102" s="272"/>
      <c r="G102" s="39"/>
      <c r="H102" s="39"/>
      <c r="I102" s="39"/>
      <c r="J102" s="39"/>
      <c r="K102" s="39"/>
      <c r="L102" s="39"/>
      <c r="M102" s="39"/>
    </row>
    <row r="103" spans="1:13" ht="15.6" customHeight="1" x14ac:dyDescent="0.3">
      <c r="A103" s="138" t="s">
        <v>6</v>
      </c>
      <c r="B103" s="272" t="s">
        <v>110</v>
      </c>
      <c r="C103" s="272"/>
      <c r="D103" s="272"/>
      <c r="E103" s="272"/>
      <c r="F103" s="272"/>
      <c r="G103" s="39"/>
      <c r="H103" s="39"/>
      <c r="I103" s="39"/>
      <c r="J103" s="39"/>
      <c r="K103" s="39"/>
      <c r="L103" s="39"/>
      <c r="M103" s="39"/>
    </row>
    <row r="104" spans="1:13" ht="15.6" customHeight="1" x14ac:dyDescent="0.3">
      <c r="A104" s="138" t="s">
        <v>7</v>
      </c>
      <c r="B104" s="272" t="s">
        <v>111</v>
      </c>
      <c r="C104" s="272"/>
      <c r="D104" s="272"/>
      <c r="E104" s="272"/>
      <c r="F104" s="272"/>
      <c r="G104" s="39"/>
      <c r="H104" s="39"/>
      <c r="I104" s="39"/>
      <c r="J104" s="39"/>
      <c r="K104" s="39"/>
      <c r="L104" s="39"/>
      <c r="M104" s="39"/>
    </row>
    <row r="105" spans="1:13" ht="15.6" customHeight="1" x14ac:dyDescent="0.3">
      <c r="A105" s="316" t="s">
        <v>281</v>
      </c>
      <c r="B105" s="277" t="s">
        <v>385</v>
      </c>
      <c r="C105" s="282" t="s">
        <v>15</v>
      </c>
      <c r="D105" s="282" t="s">
        <v>83</v>
      </c>
      <c r="E105" s="317" t="s">
        <v>82</v>
      </c>
      <c r="F105" s="282" t="s">
        <v>16</v>
      </c>
      <c r="G105" s="39"/>
      <c r="H105" s="39"/>
      <c r="I105" s="39"/>
      <c r="J105" s="39"/>
      <c r="K105" s="39"/>
      <c r="L105" s="39"/>
      <c r="M105" s="39"/>
    </row>
    <row r="106" spans="1:13" ht="15.6" customHeight="1" x14ac:dyDescent="0.3">
      <c r="A106" s="138" t="s">
        <v>2</v>
      </c>
      <c r="B106" s="272" t="s">
        <v>344</v>
      </c>
      <c r="C106" s="272"/>
      <c r="D106" s="272"/>
      <c r="E106" s="272"/>
      <c r="F106" s="272"/>
      <c r="G106" s="39"/>
      <c r="H106" s="39"/>
      <c r="I106" s="39"/>
      <c r="J106" s="39"/>
      <c r="K106" s="39"/>
      <c r="L106" s="39"/>
      <c r="M106" s="39"/>
    </row>
    <row r="107" spans="1:13" ht="15.6" customHeight="1" x14ac:dyDescent="0.3">
      <c r="A107" s="138" t="s">
        <v>3</v>
      </c>
      <c r="B107" s="319" t="s">
        <v>109</v>
      </c>
      <c r="C107" s="320"/>
      <c r="D107" s="320"/>
      <c r="E107" s="320"/>
      <c r="F107" s="276"/>
      <c r="G107" s="39"/>
      <c r="H107" s="39"/>
      <c r="I107" s="39"/>
      <c r="J107" s="39"/>
      <c r="K107" s="39"/>
      <c r="L107" s="39"/>
      <c r="M107" s="39"/>
    </row>
    <row r="108" spans="1:13" ht="15.6" customHeight="1" x14ac:dyDescent="0.3">
      <c r="A108" s="138" t="s">
        <v>4</v>
      </c>
      <c r="B108" s="272" t="s">
        <v>108</v>
      </c>
      <c r="C108" s="272"/>
      <c r="D108" s="272"/>
      <c r="E108" s="272"/>
      <c r="F108" s="272"/>
      <c r="G108" s="39"/>
      <c r="H108" s="39"/>
      <c r="I108" s="39"/>
      <c r="J108" s="39"/>
      <c r="K108" s="39"/>
      <c r="L108" s="39"/>
      <c r="M108" s="39"/>
    </row>
    <row r="109" spans="1:13" ht="15.6" customHeight="1" x14ac:dyDescent="0.3">
      <c r="A109" s="138" t="s">
        <v>5</v>
      </c>
      <c r="B109" s="272" t="s">
        <v>112</v>
      </c>
      <c r="C109" s="272"/>
      <c r="D109" s="272"/>
      <c r="E109" s="272"/>
      <c r="F109" s="272"/>
      <c r="G109" s="39"/>
      <c r="H109" s="39"/>
      <c r="I109" s="39"/>
      <c r="J109" s="39"/>
      <c r="K109" s="39"/>
      <c r="L109" s="39"/>
      <c r="M109" s="39"/>
    </row>
    <row r="110" spans="1:13" ht="15.6" customHeight="1" x14ac:dyDescent="0.3">
      <c r="A110" s="138" t="s">
        <v>6</v>
      </c>
      <c r="B110" s="272" t="s">
        <v>110</v>
      </c>
      <c r="C110" s="272"/>
      <c r="D110" s="272"/>
      <c r="E110" s="272"/>
      <c r="F110" s="272"/>
      <c r="G110" s="39"/>
      <c r="H110" s="39"/>
      <c r="I110" s="39"/>
      <c r="J110" s="39"/>
      <c r="K110" s="39"/>
      <c r="L110" s="39"/>
      <c r="M110" s="39"/>
    </row>
    <row r="111" spans="1:13" ht="15.6" customHeight="1" x14ac:dyDescent="0.3">
      <c r="A111" s="138" t="s">
        <v>7</v>
      </c>
      <c r="B111" s="272" t="s">
        <v>111</v>
      </c>
      <c r="C111" s="272"/>
      <c r="D111" s="272"/>
      <c r="E111" s="272"/>
      <c r="F111" s="272"/>
      <c r="G111" s="39"/>
      <c r="H111" s="39"/>
      <c r="I111" s="39"/>
      <c r="J111" s="39"/>
      <c r="K111" s="39"/>
      <c r="L111" s="39"/>
      <c r="M111" s="39"/>
    </row>
    <row r="112" spans="1:13" ht="15.6" customHeight="1" x14ac:dyDescent="0.3">
      <c r="A112" s="316" t="s">
        <v>282</v>
      </c>
      <c r="B112" s="277" t="s">
        <v>386</v>
      </c>
      <c r="C112" s="282" t="s">
        <v>15</v>
      </c>
      <c r="D112" s="282" t="s">
        <v>83</v>
      </c>
      <c r="E112" s="317" t="s">
        <v>82</v>
      </c>
      <c r="F112" s="282" t="s">
        <v>16</v>
      </c>
      <c r="G112" s="39"/>
      <c r="H112" s="39"/>
      <c r="I112" s="39"/>
      <c r="J112" s="39"/>
      <c r="K112" s="39"/>
      <c r="L112" s="39"/>
      <c r="M112" s="39"/>
    </row>
    <row r="113" spans="1:13" ht="15.6" customHeight="1" x14ac:dyDescent="0.3">
      <c r="A113" s="138" t="s">
        <v>2</v>
      </c>
      <c r="B113" s="272" t="s">
        <v>345</v>
      </c>
      <c r="C113" s="272"/>
      <c r="D113" s="272"/>
      <c r="E113" s="272"/>
      <c r="F113" s="272"/>
      <c r="G113" s="39"/>
      <c r="H113" s="39"/>
      <c r="I113" s="39"/>
      <c r="J113" s="39"/>
      <c r="K113" s="39"/>
      <c r="L113" s="39"/>
      <c r="M113" s="39"/>
    </row>
    <row r="114" spans="1:13" ht="15.6" customHeight="1" x14ac:dyDescent="0.3">
      <c r="A114" s="138" t="s">
        <v>3</v>
      </c>
      <c r="B114" s="319" t="s">
        <v>109</v>
      </c>
      <c r="C114" s="320"/>
      <c r="D114" s="320"/>
      <c r="E114" s="320"/>
      <c r="F114" s="276"/>
      <c r="G114" s="39"/>
      <c r="H114" s="39"/>
      <c r="I114" s="39"/>
      <c r="J114" s="39"/>
      <c r="K114" s="39"/>
      <c r="L114" s="39"/>
      <c r="M114" s="39"/>
    </row>
    <row r="115" spans="1:13" ht="15.6" customHeight="1" x14ac:dyDescent="0.3">
      <c r="A115" s="138" t="s">
        <v>4</v>
      </c>
      <c r="B115" s="272" t="s">
        <v>108</v>
      </c>
      <c r="C115" s="272"/>
      <c r="D115" s="272"/>
      <c r="E115" s="272"/>
      <c r="F115" s="272"/>
      <c r="G115" s="39"/>
      <c r="H115" s="39"/>
      <c r="I115" s="39"/>
      <c r="J115" s="39"/>
      <c r="K115" s="39"/>
      <c r="L115" s="39"/>
      <c r="M115" s="39"/>
    </row>
    <row r="116" spans="1:13" ht="15.6" customHeight="1" x14ac:dyDescent="0.3">
      <c r="A116" s="138" t="s">
        <v>5</v>
      </c>
      <c r="B116" s="272" t="s">
        <v>112</v>
      </c>
      <c r="C116" s="272"/>
      <c r="D116" s="272"/>
      <c r="E116" s="272"/>
      <c r="F116" s="272"/>
      <c r="G116" s="39"/>
      <c r="H116" s="39"/>
      <c r="I116" s="39"/>
      <c r="J116" s="39"/>
      <c r="K116" s="39"/>
      <c r="L116" s="39"/>
      <c r="M116" s="39"/>
    </row>
    <row r="117" spans="1:13" ht="15.6" customHeight="1" x14ac:dyDescent="0.3">
      <c r="A117" s="138" t="s">
        <v>6</v>
      </c>
      <c r="B117" s="272" t="s">
        <v>110</v>
      </c>
      <c r="C117" s="272"/>
      <c r="D117" s="272"/>
      <c r="E117" s="272"/>
      <c r="F117" s="272"/>
      <c r="G117" s="39"/>
      <c r="H117" s="39"/>
      <c r="I117" s="39"/>
      <c r="J117" s="39"/>
      <c r="K117" s="39"/>
      <c r="L117" s="39"/>
      <c r="M117" s="39"/>
    </row>
    <row r="118" spans="1:13" ht="15.6" customHeight="1" x14ac:dyDescent="0.3">
      <c r="A118" s="138" t="s">
        <v>7</v>
      </c>
      <c r="B118" s="272" t="s">
        <v>111</v>
      </c>
      <c r="C118" s="272"/>
      <c r="D118" s="272"/>
      <c r="E118" s="272"/>
      <c r="F118" s="272"/>
      <c r="G118" s="39"/>
      <c r="H118" s="39"/>
      <c r="I118" s="39"/>
      <c r="J118" s="39"/>
      <c r="K118" s="39"/>
      <c r="L118" s="39"/>
      <c r="M118" s="39"/>
    </row>
    <row r="119" spans="1:13" ht="15.6" customHeight="1" x14ac:dyDescent="0.3">
      <c r="A119" s="316" t="s">
        <v>309</v>
      </c>
      <c r="B119" s="277" t="s">
        <v>434</v>
      </c>
      <c r="C119" s="282" t="s">
        <v>15</v>
      </c>
      <c r="D119" s="282" t="s">
        <v>83</v>
      </c>
      <c r="E119" s="317" t="s">
        <v>82</v>
      </c>
      <c r="F119" s="282" t="s">
        <v>16</v>
      </c>
      <c r="G119" s="39"/>
      <c r="H119" s="39"/>
      <c r="I119" s="39"/>
      <c r="J119" s="39"/>
      <c r="K119" s="39"/>
      <c r="L119" s="39"/>
      <c r="M119" s="39"/>
    </row>
    <row r="120" spans="1:13" ht="15.6" customHeight="1" x14ac:dyDescent="0.3">
      <c r="A120" s="138" t="s">
        <v>2</v>
      </c>
      <c r="B120" s="272" t="s">
        <v>344</v>
      </c>
      <c r="C120" s="272"/>
      <c r="D120" s="272"/>
      <c r="E120" s="272"/>
      <c r="F120" s="272"/>
      <c r="G120" s="39"/>
      <c r="H120" s="39"/>
      <c r="I120" s="39"/>
      <c r="J120" s="39"/>
      <c r="K120" s="39"/>
      <c r="L120" s="39"/>
      <c r="M120" s="39"/>
    </row>
    <row r="121" spans="1:13" ht="15.6" customHeight="1" x14ac:dyDescent="0.3">
      <c r="A121" s="138" t="s">
        <v>3</v>
      </c>
      <c r="B121" s="319" t="s">
        <v>109</v>
      </c>
      <c r="C121" s="320"/>
      <c r="D121" s="320"/>
      <c r="E121" s="320"/>
      <c r="F121" s="276"/>
      <c r="G121" s="39"/>
      <c r="H121" s="39"/>
      <c r="I121" s="39"/>
      <c r="J121" s="39"/>
      <c r="K121" s="39"/>
      <c r="L121" s="39"/>
      <c r="M121" s="39"/>
    </row>
    <row r="122" spans="1:13" ht="15.6" customHeight="1" x14ac:dyDescent="0.3">
      <c r="A122" s="138" t="s">
        <v>4</v>
      </c>
      <c r="B122" s="272" t="s">
        <v>108</v>
      </c>
      <c r="C122" s="272"/>
      <c r="D122" s="272"/>
      <c r="E122" s="272"/>
      <c r="F122" s="272"/>
      <c r="G122" s="39"/>
      <c r="H122" s="39"/>
      <c r="I122" s="39"/>
      <c r="J122" s="39"/>
      <c r="K122" s="39"/>
      <c r="L122" s="39"/>
      <c r="M122" s="39"/>
    </row>
    <row r="123" spans="1:13" ht="15.6" customHeight="1" x14ac:dyDescent="0.3">
      <c r="A123" s="138" t="s">
        <v>5</v>
      </c>
      <c r="B123" s="272" t="s">
        <v>112</v>
      </c>
      <c r="C123" s="272"/>
      <c r="D123" s="272"/>
      <c r="E123" s="272"/>
      <c r="F123" s="272"/>
      <c r="G123" s="39"/>
      <c r="H123" s="39"/>
      <c r="I123" s="39"/>
      <c r="J123" s="39"/>
      <c r="K123" s="39"/>
      <c r="L123" s="39"/>
      <c r="M123" s="39"/>
    </row>
    <row r="124" spans="1:13" ht="15.6" customHeight="1" x14ac:dyDescent="0.3">
      <c r="A124" s="138" t="s">
        <v>6</v>
      </c>
      <c r="B124" s="272" t="s">
        <v>110</v>
      </c>
      <c r="C124" s="272"/>
      <c r="D124" s="272"/>
      <c r="E124" s="272"/>
      <c r="F124" s="272"/>
      <c r="G124" s="39"/>
      <c r="H124" s="39"/>
      <c r="I124" s="39"/>
      <c r="J124" s="39"/>
      <c r="K124" s="39"/>
      <c r="L124" s="39"/>
      <c r="M124" s="39"/>
    </row>
    <row r="125" spans="1:13" ht="15.6" customHeight="1" x14ac:dyDescent="0.3">
      <c r="A125" s="138" t="s">
        <v>7</v>
      </c>
      <c r="B125" s="272" t="s">
        <v>111</v>
      </c>
      <c r="C125" s="272"/>
      <c r="D125" s="272"/>
      <c r="E125" s="272"/>
      <c r="F125" s="272"/>
      <c r="G125" s="39"/>
      <c r="H125" s="39"/>
      <c r="I125" s="39"/>
      <c r="J125" s="39"/>
      <c r="K125" s="39"/>
      <c r="L125" s="39"/>
      <c r="M125" s="39"/>
    </row>
    <row r="126" spans="1:13" ht="15.6" customHeight="1" x14ac:dyDescent="0.3">
      <c r="A126" s="316" t="s">
        <v>307</v>
      </c>
      <c r="B126" s="277" t="s">
        <v>432</v>
      </c>
      <c r="C126" s="282" t="s">
        <v>15</v>
      </c>
      <c r="D126" s="282" t="s">
        <v>83</v>
      </c>
      <c r="E126" s="317" t="s">
        <v>82</v>
      </c>
      <c r="F126" s="282" t="s">
        <v>16</v>
      </c>
      <c r="G126" s="39"/>
      <c r="H126" s="39"/>
      <c r="I126" s="39"/>
      <c r="J126" s="39"/>
      <c r="K126" s="39"/>
      <c r="L126" s="39"/>
      <c r="M126" s="39"/>
    </row>
    <row r="127" spans="1:13" ht="15.6" customHeight="1" x14ac:dyDescent="0.3">
      <c r="A127" s="138" t="s">
        <v>2</v>
      </c>
      <c r="B127" s="272" t="s">
        <v>345</v>
      </c>
      <c r="C127" s="272"/>
      <c r="D127" s="272"/>
      <c r="E127" s="272"/>
      <c r="F127" s="272"/>
      <c r="G127" s="39"/>
      <c r="H127" s="39"/>
      <c r="I127" s="39"/>
      <c r="J127" s="39"/>
      <c r="K127" s="39"/>
      <c r="L127" s="39"/>
      <c r="M127" s="39"/>
    </row>
    <row r="128" spans="1:13" ht="15.6" customHeight="1" x14ac:dyDescent="0.3">
      <c r="A128" s="138" t="s">
        <v>3</v>
      </c>
      <c r="B128" s="319" t="s">
        <v>109</v>
      </c>
      <c r="C128" s="320"/>
      <c r="D128" s="320"/>
      <c r="E128" s="320"/>
      <c r="F128" s="276"/>
      <c r="G128" s="39"/>
      <c r="H128" s="39"/>
      <c r="I128" s="39"/>
      <c r="J128" s="39"/>
      <c r="K128" s="39"/>
      <c r="L128" s="39"/>
      <c r="M128" s="39"/>
    </row>
    <row r="129" spans="1:13" ht="15.6" customHeight="1" x14ac:dyDescent="0.3">
      <c r="A129" s="138" t="s">
        <v>4</v>
      </c>
      <c r="B129" s="272" t="s">
        <v>108</v>
      </c>
      <c r="C129" s="272"/>
      <c r="D129" s="272"/>
      <c r="E129" s="272"/>
      <c r="F129" s="272"/>
      <c r="G129" s="39"/>
      <c r="H129" s="39"/>
      <c r="I129" s="39"/>
      <c r="J129" s="39"/>
      <c r="K129" s="39"/>
      <c r="L129" s="39"/>
      <c r="M129" s="39"/>
    </row>
    <row r="130" spans="1:13" ht="15.6" customHeight="1" x14ac:dyDescent="0.3">
      <c r="A130" s="138" t="s">
        <v>5</v>
      </c>
      <c r="B130" s="272" t="s">
        <v>112</v>
      </c>
      <c r="C130" s="272"/>
      <c r="D130" s="272"/>
      <c r="E130" s="272"/>
      <c r="F130" s="272"/>
      <c r="G130" s="39"/>
      <c r="H130" s="39"/>
      <c r="I130" s="39"/>
      <c r="J130" s="39"/>
      <c r="K130" s="39"/>
      <c r="L130" s="39"/>
      <c r="M130" s="39"/>
    </row>
    <row r="131" spans="1:13" ht="15.6" customHeight="1" x14ac:dyDescent="0.3">
      <c r="A131" s="138" t="s">
        <v>6</v>
      </c>
      <c r="B131" s="272" t="s">
        <v>110</v>
      </c>
      <c r="C131" s="272"/>
      <c r="D131" s="272"/>
      <c r="E131" s="272"/>
      <c r="F131" s="272"/>
      <c r="G131" s="39"/>
      <c r="H131" s="39"/>
      <c r="I131" s="39"/>
      <c r="J131" s="39"/>
      <c r="K131" s="39"/>
      <c r="L131" s="39"/>
      <c r="M131" s="39"/>
    </row>
    <row r="132" spans="1:13" ht="15.6" customHeight="1" x14ac:dyDescent="0.3">
      <c r="A132" s="138" t="s">
        <v>7</v>
      </c>
      <c r="B132" s="272" t="s">
        <v>111</v>
      </c>
      <c r="C132" s="272"/>
      <c r="D132" s="272"/>
      <c r="E132" s="272"/>
      <c r="F132" s="272"/>
      <c r="G132" s="39"/>
      <c r="H132" s="39"/>
      <c r="I132" s="39"/>
      <c r="J132" s="39"/>
      <c r="K132" s="39"/>
      <c r="L132" s="39"/>
      <c r="M132" s="39"/>
    </row>
    <row r="133" spans="1:13" ht="30" customHeight="1" x14ac:dyDescent="0.3">
      <c r="A133" s="316" t="s">
        <v>308</v>
      </c>
      <c r="B133" s="324" t="s">
        <v>387</v>
      </c>
      <c r="C133" s="282" t="s">
        <v>15</v>
      </c>
      <c r="D133" s="282" t="s">
        <v>83</v>
      </c>
      <c r="E133" s="317" t="s">
        <v>82</v>
      </c>
      <c r="F133" s="282" t="s">
        <v>16</v>
      </c>
      <c r="G133" s="39"/>
      <c r="H133" s="39"/>
      <c r="I133" s="39"/>
      <c r="J133" s="39"/>
      <c r="K133" s="39"/>
      <c r="L133" s="39"/>
      <c r="M133" s="39"/>
    </row>
    <row r="134" spans="1:13" ht="30" customHeight="1" x14ac:dyDescent="0.3">
      <c r="A134" s="138" t="s">
        <v>2</v>
      </c>
      <c r="B134" s="325" t="s">
        <v>346</v>
      </c>
      <c r="C134" s="272"/>
      <c r="D134" s="272"/>
      <c r="E134" s="272"/>
      <c r="F134" s="272"/>
      <c r="G134" s="39"/>
      <c r="H134" s="39"/>
      <c r="I134" s="39"/>
      <c r="J134" s="39"/>
      <c r="K134" s="39"/>
      <c r="L134" s="39"/>
      <c r="M134" s="39"/>
    </row>
    <row r="135" spans="1:13" ht="15.6" customHeight="1" x14ac:dyDescent="0.3">
      <c r="A135" s="138" t="s">
        <v>3</v>
      </c>
      <c r="B135" s="319" t="s">
        <v>109</v>
      </c>
      <c r="C135" s="320"/>
      <c r="D135" s="320"/>
      <c r="E135" s="320"/>
      <c r="F135" s="276"/>
      <c r="G135" s="39"/>
      <c r="H135" s="39"/>
      <c r="I135" s="39"/>
      <c r="J135" s="39"/>
      <c r="K135" s="39"/>
      <c r="L135" s="39"/>
      <c r="M135" s="39"/>
    </row>
    <row r="136" spans="1:13" ht="15.6" customHeight="1" x14ac:dyDescent="0.3">
      <c r="A136" s="138" t="s">
        <v>4</v>
      </c>
      <c r="B136" s="272" t="s">
        <v>108</v>
      </c>
      <c r="C136" s="272"/>
      <c r="D136" s="272"/>
      <c r="E136" s="272"/>
      <c r="F136" s="272"/>
      <c r="G136" s="39"/>
      <c r="H136" s="39"/>
      <c r="I136" s="39"/>
      <c r="J136" s="39"/>
      <c r="K136" s="39"/>
      <c r="L136" s="39"/>
      <c r="M136" s="39"/>
    </row>
    <row r="137" spans="1:13" ht="15.6" customHeight="1" x14ac:dyDescent="0.3">
      <c r="A137" s="138" t="s">
        <v>5</v>
      </c>
      <c r="B137" s="272" t="s">
        <v>112</v>
      </c>
      <c r="C137" s="272"/>
      <c r="D137" s="272"/>
      <c r="E137" s="272"/>
      <c r="F137" s="272"/>
      <c r="G137" s="39"/>
      <c r="H137" s="39"/>
      <c r="I137" s="39"/>
      <c r="J137" s="39"/>
      <c r="K137" s="39"/>
      <c r="L137" s="39"/>
      <c r="M137" s="39"/>
    </row>
    <row r="138" spans="1:13" ht="15.6" customHeight="1" x14ac:dyDescent="0.3">
      <c r="A138" s="138" t="s">
        <v>6</v>
      </c>
      <c r="B138" s="272" t="s">
        <v>110</v>
      </c>
      <c r="C138" s="272"/>
      <c r="D138" s="272"/>
      <c r="E138" s="272"/>
      <c r="F138" s="272"/>
      <c r="G138" s="39"/>
      <c r="H138" s="39"/>
      <c r="I138" s="39"/>
      <c r="J138" s="39"/>
      <c r="K138" s="39"/>
      <c r="L138" s="39"/>
      <c r="M138" s="39"/>
    </row>
    <row r="139" spans="1:13" ht="15.6" customHeight="1" x14ac:dyDescent="0.3">
      <c r="A139" s="138" t="s">
        <v>7</v>
      </c>
      <c r="B139" s="272" t="s">
        <v>111</v>
      </c>
      <c r="C139" s="272"/>
      <c r="D139" s="272"/>
      <c r="E139" s="272"/>
      <c r="F139" s="272"/>
      <c r="G139" s="39"/>
      <c r="H139" s="39"/>
      <c r="I139" s="39"/>
      <c r="J139" s="39"/>
      <c r="K139" s="39"/>
      <c r="L139" s="39"/>
      <c r="M139" s="39"/>
    </row>
    <row r="140" spans="1:13" ht="30" customHeight="1" x14ac:dyDescent="0.3">
      <c r="A140" s="316" t="s">
        <v>310</v>
      </c>
      <c r="B140" s="324" t="s">
        <v>406</v>
      </c>
      <c r="C140" s="282" t="s">
        <v>15</v>
      </c>
      <c r="D140" s="282" t="s">
        <v>83</v>
      </c>
      <c r="E140" s="317" t="s">
        <v>82</v>
      </c>
      <c r="F140" s="282" t="s">
        <v>16</v>
      </c>
      <c r="G140" s="39"/>
      <c r="H140" s="39"/>
      <c r="I140" s="39"/>
      <c r="J140" s="39"/>
      <c r="K140" s="39"/>
      <c r="L140" s="39"/>
      <c r="M140" s="39"/>
    </row>
    <row r="141" spans="1:13" ht="15.6" customHeight="1" x14ac:dyDescent="0.3">
      <c r="A141" s="138" t="s">
        <v>2</v>
      </c>
      <c r="B141" s="325" t="s">
        <v>346</v>
      </c>
      <c r="C141" s="272"/>
      <c r="D141" s="272"/>
      <c r="E141" s="272"/>
      <c r="F141" s="272"/>
      <c r="G141" s="39"/>
      <c r="H141" s="39"/>
      <c r="I141" s="39"/>
      <c r="J141" s="39"/>
      <c r="K141" s="39"/>
      <c r="L141" s="39"/>
      <c r="M141" s="39"/>
    </row>
    <row r="142" spans="1:13" ht="15.6" customHeight="1" x14ac:dyDescent="0.3">
      <c r="A142" s="138" t="s">
        <v>3</v>
      </c>
      <c r="B142" s="319" t="s">
        <v>109</v>
      </c>
      <c r="C142" s="320"/>
      <c r="D142" s="320"/>
      <c r="E142" s="320"/>
      <c r="F142" s="276"/>
      <c r="G142" s="39"/>
      <c r="H142" s="39"/>
      <c r="I142" s="39"/>
      <c r="J142" s="39"/>
      <c r="K142" s="39"/>
      <c r="L142" s="39"/>
      <c r="M142" s="39"/>
    </row>
    <row r="143" spans="1:13" ht="15.6" customHeight="1" x14ac:dyDescent="0.3">
      <c r="A143" s="138" t="s">
        <v>4</v>
      </c>
      <c r="B143" s="272" t="s">
        <v>108</v>
      </c>
      <c r="C143" s="272"/>
      <c r="D143" s="272"/>
      <c r="E143" s="272"/>
      <c r="F143" s="272"/>
      <c r="G143" s="39"/>
      <c r="H143" s="39"/>
      <c r="I143" s="39"/>
      <c r="J143" s="39"/>
      <c r="K143" s="39"/>
      <c r="L143" s="39"/>
      <c r="M143" s="39"/>
    </row>
    <row r="144" spans="1:13" ht="15.6" customHeight="1" x14ac:dyDescent="0.3">
      <c r="A144" s="138" t="s">
        <v>5</v>
      </c>
      <c r="B144" s="272" t="s">
        <v>112</v>
      </c>
      <c r="C144" s="272"/>
      <c r="D144" s="272"/>
      <c r="E144" s="272"/>
      <c r="F144" s="272"/>
      <c r="G144" s="39"/>
      <c r="H144" s="39"/>
      <c r="I144" s="39"/>
      <c r="J144" s="39"/>
      <c r="K144" s="39"/>
      <c r="L144" s="39"/>
      <c r="M144" s="39"/>
    </row>
    <row r="145" spans="1:13" ht="15.6" customHeight="1" x14ac:dyDescent="0.3">
      <c r="A145" s="138" t="s">
        <v>6</v>
      </c>
      <c r="B145" s="272" t="s">
        <v>110</v>
      </c>
      <c r="C145" s="272"/>
      <c r="D145" s="272"/>
      <c r="E145" s="272"/>
      <c r="F145" s="272"/>
      <c r="G145" s="39"/>
      <c r="H145" s="39"/>
      <c r="I145" s="39"/>
      <c r="J145" s="39"/>
      <c r="K145" s="39"/>
      <c r="L145" s="39"/>
      <c r="M145" s="39"/>
    </row>
    <row r="146" spans="1:13" ht="15.6" customHeight="1" x14ac:dyDescent="0.3">
      <c r="A146" s="138" t="s">
        <v>7</v>
      </c>
      <c r="B146" s="272" t="s">
        <v>111</v>
      </c>
      <c r="C146" s="272"/>
      <c r="D146" s="272"/>
      <c r="E146" s="272"/>
      <c r="F146" s="272"/>
      <c r="G146" s="39"/>
      <c r="H146" s="39"/>
      <c r="I146" s="39"/>
      <c r="J146" s="39"/>
      <c r="K146" s="39"/>
      <c r="L146" s="39"/>
      <c r="M146" s="39"/>
    </row>
    <row r="147" spans="1:13" ht="15.6" customHeight="1" x14ac:dyDescent="0.3">
      <c r="A147" s="316" t="s">
        <v>311</v>
      </c>
      <c r="B147" s="277" t="s">
        <v>388</v>
      </c>
      <c r="C147" s="282" t="s">
        <v>15</v>
      </c>
      <c r="D147" s="282" t="s">
        <v>83</v>
      </c>
      <c r="E147" s="317" t="s">
        <v>82</v>
      </c>
      <c r="F147" s="282" t="s">
        <v>16</v>
      </c>
      <c r="G147" s="39"/>
      <c r="H147" s="39"/>
      <c r="I147" s="39"/>
      <c r="J147" s="39"/>
      <c r="K147" s="39"/>
      <c r="L147" s="39"/>
      <c r="M147" s="39"/>
    </row>
    <row r="148" spans="1:13" ht="15.6" customHeight="1" x14ac:dyDescent="0.3">
      <c r="A148" s="138" t="s">
        <v>2</v>
      </c>
      <c r="B148" s="272" t="s">
        <v>165</v>
      </c>
      <c r="C148" s="272"/>
      <c r="D148" s="272"/>
      <c r="E148" s="272"/>
      <c r="F148" s="272"/>
      <c r="G148" s="39"/>
      <c r="H148" s="39"/>
      <c r="I148" s="39"/>
      <c r="J148" s="39"/>
      <c r="K148" s="39"/>
      <c r="L148" s="39"/>
      <c r="M148" s="39"/>
    </row>
    <row r="149" spans="1:13" ht="15.6" customHeight="1" x14ac:dyDescent="0.3">
      <c r="A149" s="138" t="s">
        <v>3</v>
      </c>
      <c r="B149" s="319" t="s">
        <v>109</v>
      </c>
      <c r="C149" s="320"/>
      <c r="D149" s="320"/>
      <c r="E149" s="320"/>
      <c r="F149" s="276"/>
      <c r="G149" s="39"/>
      <c r="H149" s="39"/>
      <c r="I149" s="39"/>
      <c r="J149" s="39"/>
      <c r="K149" s="39"/>
      <c r="L149" s="39"/>
      <c r="M149" s="39"/>
    </row>
    <row r="150" spans="1:13" ht="15.6" customHeight="1" x14ac:dyDescent="0.3">
      <c r="A150" s="138" t="s">
        <v>4</v>
      </c>
      <c r="B150" s="272" t="s">
        <v>108</v>
      </c>
      <c r="C150" s="272"/>
      <c r="D150" s="272"/>
      <c r="E150" s="272"/>
      <c r="F150" s="272"/>
      <c r="G150" s="39"/>
      <c r="H150" s="39"/>
      <c r="I150" s="39"/>
      <c r="J150" s="39"/>
      <c r="K150" s="39"/>
      <c r="L150" s="39"/>
      <c r="M150" s="39"/>
    </row>
    <row r="151" spans="1:13" ht="15.6" customHeight="1" x14ac:dyDescent="0.3">
      <c r="A151" s="138" t="s">
        <v>5</v>
      </c>
      <c r="B151" s="272" t="s">
        <v>112</v>
      </c>
      <c r="C151" s="272"/>
      <c r="D151" s="272"/>
      <c r="E151" s="272"/>
      <c r="F151" s="272"/>
      <c r="G151" s="39"/>
      <c r="H151" s="39"/>
      <c r="I151" s="39"/>
      <c r="J151" s="39"/>
      <c r="K151" s="39"/>
      <c r="L151" s="39"/>
      <c r="M151" s="39"/>
    </row>
    <row r="152" spans="1:13" ht="15.6" customHeight="1" x14ac:dyDescent="0.3">
      <c r="A152" s="138" t="s">
        <v>6</v>
      </c>
      <c r="B152" s="272" t="s">
        <v>110</v>
      </c>
      <c r="C152" s="272"/>
      <c r="D152" s="272"/>
      <c r="E152" s="272"/>
      <c r="F152" s="272"/>
      <c r="G152" s="39"/>
      <c r="H152" s="39"/>
      <c r="I152" s="39"/>
      <c r="J152" s="39"/>
      <c r="K152" s="39"/>
      <c r="L152" s="39"/>
      <c r="M152" s="39"/>
    </row>
    <row r="153" spans="1:13" ht="15.6" customHeight="1" x14ac:dyDescent="0.3">
      <c r="A153" s="138" t="s">
        <v>7</v>
      </c>
      <c r="B153" s="272" t="s">
        <v>111</v>
      </c>
      <c r="C153" s="272"/>
      <c r="D153" s="272"/>
      <c r="E153" s="272"/>
      <c r="F153" s="272"/>
      <c r="G153" s="39"/>
      <c r="H153" s="39"/>
      <c r="I153" s="39"/>
      <c r="J153" s="39"/>
      <c r="K153" s="39"/>
      <c r="L153" s="39"/>
      <c r="M153" s="39"/>
    </row>
    <row r="154" spans="1:13" ht="15.6" customHeight="1" x14ac:dyDescent="0.3">
      <c r="A154" s="316" t="s">
        <v>312</v>
      </c>
      <c r="B154" s="277" t="s">
        <v>389</v>
      </c>
      <c r="C154" s="282" t="s">
        <v>15</v>
      </c>
      <c r="D154" s="282" t="s">
        <v>83</v>
      </c>
      <c r="E154" s="317" t="s">
        <v>82</v>
      </c>
      <c r="F154" s="282" t="s">
        <v>16</v>
      </c>
      <c r="G154" s="39"/>
      <c r="H154" s="39"/>
      <c r="I154" s="39"/>
      <c r="J154" s="39"/>
      <c r="K154" s="39"/>
      <c r="L154" s="39"/>
      <c r="M154" s="39"/>
    </row>
    <row r="155" spans="1:13" ht="15.6" customHeight="1" x14ac:dyDescent="0.3">
      <c r="A155" s="138" t="s">
        <v>2</v>
      </c>
      <c r="B155" s="272" t="s">
        <v>343</v>
      </c>
      <c r="C155" s="272"/>
      <c r="D155" s="272"/>
      <c r="E155" s="272"/>
      <c r="F155" s="272"/>
      <c r="G155" s="39"/>
      <c r="H155" s="39"/>
      <c r="I155" s="64"/>
      <c r="J155" s="39"/>
      <c r="K155" s="39"/>
      <c r="L155" s="39"/>
      <c r="M155" s="39"/>
    </row>
    <row r="156" spans="1:13" ht="15.6" customHeight="1" x14ac:dyDescent="0.3">
      <c r="A156" s="138" t="s">
        <v>3</v>
      </c>
      <c r="B156" s="319" t="s">
        <v>109</v>
      </c>
      <c r="C156" s="320"/>
      <c r="D156" s="320"/>
      <c r="E156" s="320"/>
      <c r="F156" s="276"/>
      <c r="G156" s="39"/>
      <c r="H156" s="39"/>
      <c r="I156" s="81"/>
      <c r="J156" s="39"/>
      <c r="K156" s="39"/>
      <c r="L156" s="39"/>
      <c r="M156" s="39"/>
    </row>
    <row r="157" spans="1:13" ht="15.6" customHeight="1" x14ac:dyDescent="0.3">
      <c r="A157" s="138" t="s">
        <v>4</v>
      </c>
      <c r="B157" s="272" t="s">
        <v>108</v>
      </c>
      <c r="C157" s="272"/>
      <c r="D157" s="272"/>
      <c r="E157" s="272"/>
      <c r="F157" s="272"/>
      <c r="G157" s="39"/>
      <c r="H157" s="39"/>
      <c r="I157" s="64"/>
      <c r="J157" s="39"/>
      <c r="K157" s="39"/>
      <c r="L157" s="39"/>
      <c r="M157" s="39"/>
    </row>
    <row r="158" spans="1:13" ht="15.6" customHeight="1" x14ac:dyDescent="0.3">
      <c r="A158" s="138" t="s">
        <v>5</v>
      </c>
      <c r="B158" s="272" t="s">
        <v>112</v>
      </c>
      <c r="C158" s="272"/>
      <c r="D158" s="272"/>
      <c r="E158" s="272"/>
      <c r="F158" s="272"/>
      <c r="G158" s="39"/>
      <c r="H158" s="39"/>
      <c r="I158" s="64"/>
      <c r="J158" s="39"/>
      <c r="K158" s="39"/>
      <c r="L158" s="39"/>
      <c r="M158" s="39"/>
    </row>
    <row r="159" spans="1:13" ht="15.6" customHeight="1" x14ac:dyDescent="0.3">
      <c r="A159" s="138" t="s">
        <v>6</v>
      </c>
      <c r="B159" s="272" t="s">
        <v>110</v>
      </c>
      <c r="C159" s="272"/>
      <c r="D159" s="272"/>
      <c r="E159" s="272"/>
      <c r="F159" s="272"/>
      <c r="G159" s="39"/>
      <c r="H159" s="39"/>
      <c r="I159" s="64"/>
      <c r="J159" s="39"/>
      <c r="K159" s="39"/>
      <c r="L159" s="39"/>
      <c r="M159" s="39"/>
    </row>
    <row r="160" spans="1:13" ht="15.6" customHeight="1" x14ac:dyDescent="0.3">
      <c r="A160" s="138" t="s">
        <v>7</v>
      </c>
      <c r="B160" s="272" t="s">
        <v>111</v>
      </c>
      <c r="C160" s="272"/>
      <c r="D160" s="272"/>
      <c r="E160" s="272"/>
      <c r="F160" s="272"/>
      <c r="G160" s="39"/>
      <c r="H160" s="39"/>
      <c r="I160" s="46"/>
      <c r="J160" s="39"/>
      <c r="K160" s="39"/>
      <c r="L160" s="39"/>
      <c r="M160" s="39"/>
    </row>
    <row r="161" spans="1:13" ht="15.6" customHeight="1" x14ac:dyDescent="0.3">
      <c r="A161" s="316" t="s">
        <v>313</v>
      </c>
      <c r="B161" s="277" t="s">
        <v>390</v>
      </c>
      <c r="C161" s="282" t="s">
        <v>15</v>
      </c>
      <c r="D161" s="282" t="s">
        <v>83</v>
      </c>
      <c r="E161" s="317" t="s">
        <v>82</v>
      </c>
      <c r="F161" s="282" t="s">
        <v>16</v>
      </c>
      <c r="G161" s="39"/>
      <c r="H161" s="39"/>
      <c r="I161" s="46"/>
      <c r="J161" s="39"/>
      <c r="K161" s="39"/>
      <c r="L161" s="39"/>
      <c r="M161" s="39"/>
    </row>
    <row r="162" spans="1:13" ht="15.6" customHeight="1" x14ac:dyDescent="0.3">
      <c r="A162" s="138" t="s">
        <v>2</v>
      </c>
      <c r="B162" s="272" t="s">
        <v>344</v>
      </c>
      <c r="C162" s="272"/>
      <c r="D162" s="272"/>
      <c r="E162" s="272"/>
      <c r="F162" s="272"/>
      <c r="G162" s="39"/>
      <c r="H162" s="39"/>
      <c r="I162" s="46"/>
      <c r="J162" s="39"/>
      <c r="K162" s="39"/>
      <c r="L162" s="39"/>
      <c r="M162" s="39"/>
    </row>
    <row r="163" spans="1:13" ht="15.6" customHeight="1" x14ac:dyDescent="0.3">
      <c r="A163" s="138" t="s">
        <v>3</v>
      </c>
      <c r="B163" s="319" t="s">
        <v>109</v>
      </c>
      <c r="C163" s="320"/>
      <c r="D163" s="320"/>
      <c r="E163" s="320"/>
      <c r="F163" s="276"/>
      <c r="G163" s="39"/>
      <c r="H163" s="39"/>
      <c r="I163" s="46"/>
      <c r="J163" s="39"/>
      <c r="K163" s="39"/>
      <c r="L163" s="39"/>
      <c r="M163" s="39"/>
    </row>
    <row r="164" spans="1:13" ht="15.6" customHeight="1" x14ac:dyDescent="0.3">
      <c r="A164" s="138" t="s">
        <v>4</v>
      </c>
      <c r="B164" s="272" t="s">
        <v>108</v>
      </c>
      <c r="C164" s="272"/>
      <c r="D164" s="272"/>
      <c r="E164" s="272"/>
      <c r="F164" s="272"/>
      <c r="G164" s="39"/>
      <c r="H164" s="39"/>
      <c r="I164" s="46"/>
      <c r="J164" s="39"/>
      <c r="K164" s="39"/>
      <c r="L164" s="39"/>
      <c r="M164" s="39"/>
    </row>
    <row r="165" spans="1:13" ht="15.6" customHeight="1" x14ac:dyDescent="0.3">
      <c r="A165" s="138" t="s">
        <v>5</v>
      </c>
      <c r="B165" s="272" t="s">
        <v>112</v>
      </c>
      <c r="C165" s="272"/>
      <c r="D165" s="272"/>
      <c r="E165" s="272"/>
      <c r="F165" s="272"/>
      <c r="G165" s="39"/>
      <c r="H165" s="39"/>
      <c r="I165" s="46"/>
      <c r="J165" s="39"/>
      <c r="K165" s="39"/>
      <c r="L165" s="39"/>
      <c r="M165" s="39"/>
    </row>
    <row r="166" spans="1:13" ht="15.6" customHeight="1" x14ac:dyDescent="0.3">
      <c r="A166" s="138" t="s">
        <v>6</v>
      </c>
      <c r="B166" s="272" t="s">
        <v>110</v>
      </c>
      <c r="C166" s="272"/>
      <c r="D166" s="272"/>
      <c r="E166" s="272"/>
      <c r="F166" s="272"/>
      <c r="G166" s="39"/>
      <c r="H166" s="39"/>
      <c r="I166" s="46"/>
      <c r="J166" s="39"/>
      <c r="K166" s="39"/>
      <c r="L166" s="39"/>
      <c r="M166" s="39"/>
    </row>
    <row r="167" spans="1:13" ht="15.6" customHeight="1" x14ac:dyDescent="0.3">
      <c r="A167" s="138" t="s">
        <v>7</v>
      </c>
      <c r="B167" s="272" t="s">
        <v>111</v>
      </c>
      <c r="C167" s="272"/>
      <c r="D167" s="272"/>
      <c r="E167" s="272"/>
      <c r="F167" s="272"/>
      <c r="G167" s="39"/>
      <c r="H167" s="39"/>
      <c r="I167" s="46"/>
      <c r="J167" s="39"/>
      <c r="K167" s="39"/>
      <c r="L167" s="39"/>
      <c r="M167" s="39"/>
    </row>
    <row r="168" spans="1:13" ht="15.6" customHeight="1" x14ac:dyDescent="0.3">
      <c r="A168" s="316" t="s">
        <v>314</v>
      </c>
      <c r="B168" s="277" t="s">
        <v>391</v>
      </c>
      <c r="C168" s="282" t="s">
        <v>15</v>
      </c>
      <c r="D168" s="282" t="s">
        <v>83</v>
      </c>
      <c r="E168" s="317" t="s">
        <v>82</v>
      </c>
      <c r="F168" s="282" t="s">
        <v>16</v>
      </c>
      <c r="G168" s="39"/>
      <c r="H168" s="39"/>
      <c r="I168" s="46"/>
      <c r="J168" s="39"/>
      <c r="K168" s="39"/>
      <c r="L168" s="39"/>
      <c r="M168" s="39"/>
    </row>
    <row r="169" spans="1:13" ht="15.6" customHeight="1" x14ac:dyDescent="0.3">
      <c r="A169" s="138" t="s">
        <v>2</v>
      </c>
      <c r="B169" s="272" t="s">
        <v>345</v>
      </c>
      <c r="C169" s="272"/>
      <c r="D169" s="272"/>
      <c r="E169" s="272"/>
      <c r="F169" s="272"/>
      <c r="G169" s="39"/>
      <c r="H169" s="39"/>
      <c r="I169" s="46"/>
      <c r="J169" s="39"/>
      <c r="K169" s="39"/>
      <c r="L169" s="39"/>
      <c r="M169" s="39"/>
    </row>
    <row r="170" spans="1:13" ht="15.6" customHeight="1" x14ac:dyDescent="0.3">
      <c r="A170" s="138" t="s">
        <v>3</v>
      </c>
      <c r="B170" s="319" t="s">
        <v>109</v>
      </c>
      <c r="C170" s="320"/>
      <c r="D170" s="320"/>
      <c r="E170" s="320"/>
      <c r="F170" s="276"/>
      <c r="G170" s="39"/>
      <c r="H170" s="39"/>
      <c r="I170" s="46"/>
      <c r="J170" s="39"/>
      <c r="K170" s="39"/>
      <c r="L170" s="39"/>
      <c r="M170" s="39"/>
    </row>
    <row r="171" spans="1:13" ht="15.6" customHeight="1" x14ac:dyDescent="0.3">
      <c r="A171" s="138" t="s">
        <v>4</v>
      </c>
      <c r="B171" s="272" t="s">
        <v>108</v>
      </c>
      <c r="C171" s="272"/>
      <c r="D171" s="272"/>
      <c r="E171" s="272"/>
      <c r="F171" s="272"/>
      <c r="G171" s="39"/>
      <c r="H171" s="39"/>
      <c r="I171" s="46"/>
      <c r="J171" s="39"/>
      <c r="K171" s="39"/>
      <c r="L171" s="39"/>
      <c r="M171" s="39"/>
    </row>
    <row r="172" spans="1:13" ht="15.6" customHeight="1" x14ac:dyDescent="0.3">
      <c r="A172" s="138" t="s">
        <v>5</v>
      </c>
      <c r="B172" s="272" t="s">
        <v>112</v>
      </c>
      <c r="C172" s="272"/>
      <c r="D172" s="272"/>
      <c r="E172" s="272"/>
      <c r="F172" s="272"/>
      <c r="G172" s="39"/>
      <c r="H172" s="39"/>
      <c r="I172" s="46"/>
      <c r="J172" s="39"/>
      <c r="K172" s="39"/>
      <c r="L172" s="39"/>
      <c r="M172" s="39"/>
    </row>
    <row r="173" spans="1:13" ht="15.6" customHeight="1" x14ac:dyDescent="0.3">
      <c r="A173" s="138" t="s">
        <v>6</v>
      </c>
      <c r="B173" s="272" t="s">
        <v>110</v>
      </c>
      <c r="C173" s="272"/>
      <c r="D173" s="272"/>
      <c r="E173" s="272"/>
      <c r="F173" s="272"/>
      <c r="G173" s="39"/>
      <c r="H173" s="39"/>
      <c r="I173" s="46"/>
      <c r="J173" s="39"/>
      <c r="K173" s="39"/>
      <c r="L173" s="39"/>
      <c r="M173" s="39"/>
    </row>
    <row r="174" spans="1:13" ht="15.6" customHeight="1" x14ac:dyDescent="0.3">
      <c r="A174" s="138" t="s">
        <v>7</v>
      </c>
      <c r="B174" s="272" t="s">
        <v>111</v>
      </c>
      <c r="C174" s="272"/>
      <c r="D174" s="272"/>
      <c r="E174" s="272"/>
      <c r="F174" s="272"/>
      <c r="G174" s="39"/>
      <c r="H174" s="39"/>
      <c r="I174" s="46"/>
      <c r="J174" s="39"/>
      <c r="K174" s="39"/>
      <c r="L174" s="39"/>
      <c r="M174" s="39"/>
    </row>
    <row r="175" spans="1:13" ht="15.6" customHeight="1" x14ac:dyDescent="0.3">
      <c r="A175" s="316" t="s">
        <v>315</v>
      </c>
      <c r="B175" s="277" t="s">
        <v>435</v>
      </c>
      <c r="C175" s="282" t="s">
        <v>15</v>
      </c>
      <c r="D175" s="282" t="s">
        <v>83</v>
      </c>
      <c r="E175" s="317" t="s">
        <v>82</v>
      </c>
      <c r="F175" s="282" t="s">
        <v>16</v>
      </c>
      <c r="G175" s="39"/>
      <c r="H175" s="39"/>
      <c r="I175" s="46"/>
      <c r="J175" s="39"/>
      <c r="K175" s="39"/>
      <c r="L175" s="39"/>
      <c r="M175" s="39"/>
    </row>
    <row r="176" spans="1:13" ht="15.6" customHeight="1" x14ac:dyDescent="0.3">
      <c r="A176" s="138" t="s">
        <v>2</v>
      </c>
      <c r="B176" s="272" t="s">
        <v>344</v>
      </c>
      <c r="C176" s="272"/>
      <c r="D176" s="272"/>
      <c r="E176" s="272"/>
      <c r="F176" s="272"/>
      <c r="G176" s="39"/>
      <c r="H176" s="39"/>
      <c r="I176" s="46"/>
      <c r="J176" s="39"/>
      <c r="K176" s="39"/>
      <c r="L176" s="39"/>
      <c r="M176" s="39"/>
    </row>
    <row r="177" spans="1:13" ht="15.6" customHeight="1" x14ac:dyDescent="0.3">
      <c r="A177" s="138" t="s">
        <v>3</v>
      </c>
      <c r="B177" s="319" t="s">
        <v>109</v>
      </c>
      <c r="C177" s="320"/>
      <c r="D177" s="320"/>
      <c r="E177" s="320"/>
      <c r="F177" s="276"/>
      <c r="G177" s="39"/>
      <c r="H177" s="39"/>
      <c r="I177" s="46"/>
      <c r="J177" s="39"/>
      <c r="K177" s="39"/>
      <c r="L177" s="39"/>
      <c r="M177" s="39"/>
    </row>
    <row r="178" spans="1:13" ht="15.6" customHeight="1" x14ac:dyDescent="0.3">
      <c r="A178" s="138" t="s">
        <v>4</v>
      </c>
      <c r="B178" s="272" t="s">
        <v>108</v>
      </c>
      <c r="C178" s="272"/>
      <c r="D178" s="272"/>
      <c r="E178" s="272"/>
      <c r="F178" s="272"/>
      <c r="G178" s="39"/>
      <c r="H178" s="39"/>
      <c r="I178" s="46"/>
      <c r="J178" s="39"/>
      <c r="K178" s="39"/>
      <c r="L178" s="39"/>
      <c r="M178" s="39"/>
    </row>
    <row r="179" spans="1:13" ht="15.6" customHeight="1" x14ac:dyDescent="0.3">
      <c r="A179" s="138" t="s">
        <v>5</v>
      </c>
      <c r="B179" s="272" t="s">
        <v>112</v>
      </c>
      <c r="C179" s="272"/>
      <c r="D179" s="272"/>
      <c r="E179" s="272"/>
      <c r="F179" s="272"/>
      <c r="G179" s="39"/>
      <c r="H179" s="39"/>
      <c r="I179" s="46"/>
      <c r="J179" s="39"/>
      <c r="K179" s="39"/>
      <c r="L179" s="39"/>
      <c r="M179" s="39"/>
    </row>
    <row r="180" spans="1:13" ht="15.6" customHeight="1" x14ac:dyDescent="0.3">
      <c r="A180" s="138" t="s">
        <v>6</v>
      </c>
      <c r="B180" s="272" t="s">
        <v>110</v>
      </c>
      <c r="C180" s="272"/>
      <c r="D180" s="272"/>
      <c r="E180" s="272"/>
      <c r="F180" s="272"/>
      <c r="G180" s="39"/>
      <c r="H180" s="39"/>
      <c r="I180" s="46"/>
      <c r="J180" s="39"/>
      <c r="K180" s="39"/>
      <c r="L180" s="39"/>
      <c r="M180" s="39"/>
    </row>
    <row r="181" spans="1:13" ht="15.6" customHeight="1" x14ac:dyDescent="0.3">
      <c r="A181" s="138" t="s">
        <v>7</v>
      </c>
      <c r="B181" s="272" t="s">
        <v>111</v>
      </c>
      <c r="C181" s="272"/>
      <c r="D181" s="272"/>
      <c r="E181" s="272"/>
      <c r="F181" s="272"/>
      <c r="G181" s="39"/>
      <c r="H181" s="39"/>
      <c r="I181" s="46"/>
      <c r="J181" s="39"/>
      <c r="K181" s="39"/>
      <c r="L181" s="39"/>
      <c r="M181" s="39"/>
    </row>
    <row r="182" spans="1:13" ht="15.6" customHeight="1" x14ac:dyDescent="0.3">
      <c r="A182" s="316" t="s">
        <v>316</v>
      </c>
      <c r="B182" s="277" t="s">
        <v>433</v>
      </c>
      <c r="C182" s="282" t="s">
        <v>15</v>
      </c>
      <c r="D182" s="282" t="s">
        <v>83</v>
      </c>
      <c r="E182" s="317" t="s">
        <v>82</v>
      </c>
      <c r="F182" s="282" t="s">
        <v>16</v>
      </c>
      <c r="G182" s="39"/>
      <c r="H182" s="39"/>
      <c r="I182" s="46"/>
      <c r="J182" s="39"/>
      <c r="K182" s="39"/>
      <c r="L182" s="39"/>
      <c r="M182" s="39"/>
    </row>
    <row r="183" spans="1:13" ht="15.6" customHeight="1" x14ac:dyDescent="0.3">
      <c r="A183" s="138" t="s">
        <v>2</v>
      </c>
      <c r="B183" s="272" t="s">
        <v>345</v>
      </c>
      <c r="C183" s="272"/>
      <c r="D183" s="272"/>
      <c r="E183" s="272"/>
      <c r="F183" s="272"/>
      <c r="G183" s="39"/>
      <c r="H183" s="39"/>
      <c r="I183" s="46"/>
      <c r="J183" s="39"/>
      <c r="K183" s="39"/>
      <c r="L183" s="39"/>
      <c r="M183" s="39"/>
    </row>
    <row r="184" spans="1:13" ht="15.6" customHeight="1" x14ac:dyDescent="0.3">
      <c r="A184" s="138" t="s">
        <v>3</v>
      </c>
      <c r="B184" s="319" t="s">
        <v>109</v>
      </c>
      <c r="C184" s="320"/>
      <c r="D184" s="320"/>
      <c r="E184" s="320"/>
      <c r="F184" s="276"/>
      <c r="G184" s="39"/>
      <c r="H184" s="39"/>
      <c r="I184" s="46"/>
      <c r="J184" s="39"/>
      <c r="K184" s="39"/>
      <c r="L184" s="39"/>
      <c r="M184" s="39"/>
    </row>
    <row r="185" spans="1:13" ht="15.6" customHeight="1" x14ac:dyDescent="0.3">
      <c r="A185" s="138" t="s">
        <v>4</v>
      </c>
      <c r="B185" s="272" t="s">
        <v>108</v>
      </c>
      <c r="C185" s="272"/>
      <c r="D185" s="272"/>
      <c r="E185" s="272"/>
      <c r="F185" s="272"/>
      <c r="G185" s="39"/>
      <c r="H185" s="39"/>
      <c r="I185" s="46"/>
      <c r="J185" s="39"/>
      <c r="K185" s="39"/>
      <c r="L185" s="39"/>
      <c r="M185" s="39"/>
    </row>
    <row r="186" spans="1:13" ht="15.6" customHeight="1" x14ac:dyDescent="0.3">
      <c r="A186" s="138" t="s">
        <v>5</v>
      </c>
      <c r="B186" s="272" t="s">
        <v>112</v>
      </c>
      <c r="C186" s="272"/>
      <c r="D186" s="272"/>
      <c r="E186" s="272"/>
      <c r="F186" s="272"/>
      <c r="G186" s="39"/>
      <c r="H186" s="39"/>
      <c r="I186" s="46"/>
      <c r="J186" s="39"/>
      <c r="K186" s="39"/>
      <c r="L186" s="39"/>
      <c r="M186" s="39"/>
    </row>
    <row r="187" spans="1:13" ht="15.6" customHeight="1" x14ac:dyDescent="0.3">
      <c r="A187" s="138" t="s">
        <v>6</v>
      </c>
      <c r="B187" s="272" t="s">
        <v>110</v>
      </c>
      <c r="C187" s="272"/>
      <c r="D187" s="272"/>
      <c r="E187" s="272"/>
      <c r="F187" s="272"/>
      <c r="G187" s="39"/>
      <c r="H187" s="39"/>
      <c r="I187" s="46"/>
      <c r="J187" s="39"/>
      <c r="K187" s="39"/>
      <c r="L187" s="39"/>
      <c r="M187" s="39"/>
    </row>
    <row r="188" spans="1:13" ht="15.6" customHeight="1" x14ac:dyDescent="0.3">
      <c r="A188" s="138" t="s">
        <v>7</v>
      </c>
      <c r="B188" s="272" t="s">
        <v>111</v>
      </c>
      <c r="C188" s="272"/>
      <c r="D188" s="272"/>
      <c r="E188" s="272"/>
      <c r="F188" s="272"/>
      <c r="G188" s="39"/>
      <c r="H188" s="39"/>
      <c r="I188" s="46"/>
      <c r="J188" s="39"/>
      <c r="K188" s="39"/>
      <c r="L188" s="39"/>
      <c r="M188" s="39"/>
    </row>
    <row r="189" spans="1:13" ht="30" customHeight="1" x14ac:dyDescent="0.3">
      <c r="A189" s="316" t="s">
        <v>348</v>
      </c>
      <c r="B189" s="324" t="s">
        <v>392</v>
      </c>
      <c r="C189" s="282" t="s">
        <v>15</v>
      </c>
      <c r="D189" s="282" t="s">
        <v>83</v>
      </c>
      <c r="E189" s="317" t="s">
        <v>82</v>
      </c>
      <c r="F189" s="282" t="s">
        <v>16</v>
      </c>
      <c r="G189" s="39"/>
      <c r="H189" s="39"/>
      <c r="I189" s="46"/>
      <c r="J189" s="39"/>
      <c r="K189" s="39"/>
      <c r="L189" s="39"/>
      <c r="M189" s="39"/>
    </row>
    <row r="190" spans="1:13" ht="30" customHeight="1" x14ac:dyDescent="0.3">
      <c r="A190" s="138" t="s">
        <v>2</v>
      </c>
      <c r="B190" s="325" t="s">
        <v>346</v>
      </c>
      <c r="C190" s="272"/>
      <c r="D190" s="272"/>
      <c r="E190" s="272"/>
      <c r="F190" s="272"/>
      <c r="G190" s="39"/>
      <c r="H190" s="39"/>
      <c r="I190" s="46"/>
      <c r="J190" s="39"/>
      <c r="K190" s="39"/>
      <c r="L190" s="39"/>
      <c r="M190" s="39"/>
    </row>
    <row r="191" spans="1:13" ht="15.6" customHeight="1" x14ac:dyDescent="0.3">
      <c r="A191" s="138" t="s">
        <v>3</v>
      </c>
      <c r="B191" s="319" t="s">
        <v>109</v>
      </c>
      <c r="C191" s="320"/>
      <c r="D191" s="320"/>
      <c r="E191" s="320"/>
      <c r="F191" s="276"/>
      <c r="G191" s="39"/>
      <c r="H191" s="39"/>
      <c r="I191" s="46"/>
      <c r="J191" s="39"/>
      <c r="K191" s="39"/>
      <c r="L191" s="39"/>
      <c r="M191" s="39"/>
    </row>
    <row r="192" spans="1:13" ht="15.6" customHeight="1" x14ac:dyDescent="0.3">
      <c r="A192" s="138" t="s">
        <v>4</v>
      </c>
      <c r="B192" s="272" t="s">
        <v>108</v>
      </c>
      <c r="C192" s="272"/>
      <c r="D192" s="272"/>
      <c r="E192" s="272"/>
      <c r="F192" s="272"/>
      <c r="G192" s="39"/>
      <c r="H192" s="39"/>
      <c r="I192" s="46"/>
      <c r="J192" s="39"/>
      <c r="K192" s="39"/>
      <c r="L192" s="39"/>
      <c r="M192" s="39"/>
    </row>
    <row r="193" spans="1:13" ht="15.6" customHeight="1" x14ac:dyDescent="0.3">
      <c r="A193" s="138" t="s">
        <v>5</v>
      </c>
      <c r="B193" s="272" t="s">
        <v>112</v>
      </c>
      <c r="C193" s="272"/>
      <c r="D193" s="272"/>
      <c r="E193" s="272"/>
      <c r="F193" s="272"/>
      <c r="G193" s="39"/>
      <c r="H193" s="39"/>
      <c r="I193" s="46"/>
      <c r="J193" s="39"/>
      <c r="K193" s="39"/>
      <c r="L193" s="39"/>
      <c r="M193" s="39"/>
    </row>
    <row r="194" spans="1:13" ht="15.6" customHeight="1" x14ac:dyDescent="0.3">
      <c r="A194" s="138" t="s">
        <v>6</v>
      </c>
      <c r="B194" s="272" t="s">
        <v>110</v>
      </c>
      <c r="C194" s="272"/>
      <c r="D194" s="272"/>
      <c r="E194" s="272"/>
      <c r="F194" s="272"/>
      <c r="G194" s="39"/>
      <c r="H194" s="39"/>
      <c r="I194" s="46"/>
      <c r="J194" s="39"/>
      <c r="K194" s="39"/>
      <c r="L194" s="39"/>
      <c r="M194" s="39"/>
    </row>
    <row r="195" spans="1:13" ht="15.6" customHeight="1" x14ac:dyDescent="0.3">
      <c r="A195" s="138" t="s">
        <v>7</v>
      </c>
      <c r="B195" s="272" t="s">
        <v>111</v>
      </c>
      <c r="C195" s="272"/>
      <c r="D195" s="272"/>
      <c r="E195" s="272"/>
      <c r="F195" s="272"/>
      <c r="G195" s="39"/>
      <c r="H195" s="39"/>
      <c r="I195" s="46"/>
      <c r="J195" s="39"/>
      <c r="K195" s="39"/>
      <c r="L195" s="39"/>
      <c r="M195" s="39"/>
    </row>
    <row r="196" spans="1:13" x14ac:dyDescent="0.3">
      <c r="A196" s="316" t="s">
        <v>349</v>
      </c>
      <c r="B196" s="324" t="s">
        <v>407</v>
      </c>
      <c r="C196" s="282" t="s">
        <v>15</v>
      </c>
      <c r="D196" s="282" t="s">
        <v>83</v>
      </c>
      <c r="E196" s="317" t="s">
        <v>82</v>
      </c>
      <c r="F196" s="282" t="s">
        <v>16</v>
      </c>
      <c r="G196" s="39"/>
      <c r="H196" s="39"/>
      <c r="I196" s="46"/>
      <c r="J196" s="39"/>
      <c r="K196" s="39"/>
      <c r="L196" s="39"/>
      <c r="M196" s="39"/>
    </row>
    <row r="197" spans="1:13" ht="15.6" customHeight="1" x14ac:dyDescent="0.3">
      <c r="A197" s="138" t="s">
        <v>2</v>
      </c>
      <c r="B197" s="325" t="s">
        <v>393</v>
      </c>
      <c r="C197" s="272"/>
      <c r="D197" s="272"/>
      <c r="E197" s="272"/>
      <c r="F197" s="272"/>
      <c r="G197" s="39"/>
      <c r="H197" s="39"/>
      <c r="I197" s="46"/>
      <c r="J197" s="39"/>
      <c r="K197" s="39"/>
      <c r="L197" s="39"/>
      <c r="M197" s="39"/>
    </row>
    <row r="198" spans="1:13" ht="15.6" customHeight="1" x14ac:dyDescent="0.3">
      <c r="A198" s="138" t="s">
        <v>3</v>
      </c>
      <c r="B198" s="319" t="s">
        <v>109</v>
      </c>
      <c r="C198" s="320"/>
      <c r="D198" s="320"/>
      <c r="E198" s="320"/>
      <c r="F198" s="276"/>
      <c r="G198" s="39"/>
      <c r="H198" s="39"/>
      <c r="I198" s="46"/>
      <c r="J198" s="39"/>
      <c r="K198" s="39"/>
      <c r="L198" s="39"/>
      <c r="M198" s="39"/>
    </row>
    <row r="199" spans="1:13" ht="15.6" customHeight="1" x14ac:dyDescent="0.3">
      <c r="A199" s="138" t="s">
        <v>4</v>
      </c>
      <c r="B199" s="272" t="s">
        <v>108</v>
      </c>
      <c r="C199" s="272"/>
      <c r="D199" s="272"/>
      <c r="E199" s="272"/>
      <c r="F199" s="272"/>
      <c r="G199" s="39"/>
      <c r="H199" s="39"/>
      <c r="I199" s="46"/>
      <c r="J199" s="39"/>
      <c r="K199" s="39"/>
      <c r="L199" s="39"/>
      <c r="M199" s="39"/>
    </row>
    <row r="200" spans="1:13" ht="15.6" customHeight="1" x14ac:dyDescent="0.3">
      <c r="A200" s="138" t="s">
        <v>5</v>
      </c>
      <c r="B200" s="272" t="s">
        <v>112</v>
      </c>
      <c r="C200" s="272"/>
      <c r="D200" s="272"/>
      <c r="E200" s="272"/>
      <c r="F200" s="272"/>
      <c r="G200" s="39"/>
      <c r="H200" s="39"/>
      <c r="I200" s="46"/>
      <c r="J200" s="39"/>
      <c r="K200" s="39"/>
      <c r="L200" s="39"/>
      <c r="M200" s="39"/>
    </row>
    <row r="201" spans="1:13" ht="15.6" customHeight="1" x14ac:dyDescent="0.3">
      <c r="A201" s="138" t="s">
        <v>6</v>
      </c>
      <c r="B201" s="272" t="s">
        <v>110</v>
      </c>
      <c r="C201" s="272"/>
      <c r="D201" s="272"/>
      <c r="E201" s="272"/>
      <c r="F201" s="272"/>
      <c r="G201" s="39"/>
      <c r="H201" s="39"/>
      <c r="I201" s="46"/>
      <c r="J201" s="39"/>
      <c r="K201" s="39"/>
      <c r="L201" s="39"/>
      <c r="M201" s="39"/>
    </row>
    <row r="202" spans="1:13" ht="15.6" customHeight="1" x14ac:dyDescent="0.3">
      <c r="A202" s="138" t="s">
        <v>7</v>
      </c>
      <c r="B202" s="272" t="s">
        <v>111</v>
      </c>
      <c r="C202" s="272"/>
      <c r="D202" s="272"/>
      <c r="E202" s="272"/>
      <c r="F202" s="272"/>
      <c r="G202" s="39"/>
      <c r="H202" s="39"/>
      <c r="I202" s="46"/>
      <c r="J202" s="39"/>
      <c r="K202" s="39"/>
      <c r="L202" s="39"/>
      <c r="M202" s="39"/>
    </row>
    <row r="203" spans="1:13" ht="15" customHeight="1" thickBot="1" x14ac:dyDescent="0.35">
      <c r="A203" s="326"/>
      <c r="B203" s="277" t="s">
        <v>304</v>
      </c>
      <c r="C203" s="277">
        <f>SUM(C62+C66+C97+C104+C153+C160)</f>
        <v>0</v>
      </c>
      <c r="D203" s="277">
        <f>SUM(D62+D66+D97+D104+D153+D160)</f>
        <v>0</v>
      </c>
      <c r="E203" s="277">
        <f>SUM(E62+E66+E97+E104+E153+E160)</f>
        <v>0</v>
      </c>
      <c r="F203" s="277">
        <f>SUM(F62+F66+F97+F104+F153+F160)</f>
        <v>0</v>
      </c>
      <c r="H203" s="39"/>
      <c r="I203" s="64"/>
      <c r="J203" s="39"/>
      <c r="K203" s="39"/>
      <c r="L203" s="39"/>
      <c r="M203" s="39"/>
    </row>
    <row r="204" spans="1:13" ht="45.6" customHeight="1" thickBot="1" x14ac:dyDescent="0.35">
      <c r="A204" s="327" t="s">
        <v>542</v>
      </c>
      <c r="B204" s="478" t="s">
        <v>77</v>
      </c>
      <c r="C204" s="478"/>
      <c r="D204" s="478"/>
      <c r="E204" s="478"/>
      <c r="F204" s="478"/>
      <c r="G204" s="76">
        <f>+E203+D203+C203</f>
        <v>0</v>
      </c>
      <c r="H204" s="39" t="s">
        <v>293</v>
      </c>
      <c r="I204" s="39"/>
      <c r="J204" s="39"/>
      <c r="K204" s="45"/>
      <c r="L204" s="45"/>
      <c r="M204" s="45"/>
    </row>
    <row r="205" spans="1:13" ht="15.6" customHeight="1" x14ac:dyDescent="0.3">
      <c r="A205" s="328" t="s">
        <v>350</v>
      </c>
      <c r="B205" s="102" t="s">
        <v>79</v>
      </c>
      <c r="C205" s="103" t="s">
        <v>15</v>
      </c>
      <c r="D205" s="103" t="s">
        <v>83</v>
      </c>
      <c r="E205" s="104" t="s">
        <v>82</v>
      </c>
      <c r="F205" s="39"/>
      <c r="G205" s="39"/>
      <c r="H205" s="39"/>
      <c r="I205" s="39"/>
      <c r="J205" s="39"/>
      <c r="K205" s="45"/>
      <c r="L205" s="45"/>
      <c r="M205" s="45"/>
    </row>
    <row r="206" spans="1:13" ht="15" customHeight="1" x14ac:dyDescent="0.3">
      <c r="A206" s="283" t="s">
        <v>2</v>
      </c>
      <c r="B206" s="284" t="s">
        <v>416</v>
      </c>
      <c r="C206" s="329"/>
      <c r="D206" s="329"/>
      <c r="E206" s="329"/>
      <c r="F206" s="39"/>
      <c r="G206" s="39"/>
      <c r="H206" s="39"/>
      <c r="I206" s="39"/>
      <c r="J206" s="39"/>
    </row>
    <row r="207" spans="1:13" ht="15" customHeight="1" x14ac:dyDescent="0.3">
      <c r="A207" s="283" t="s">
        <v>3</v>
      </c>
      <c r="B207" s="284" t="s">
        <v>543</v>
      </c>
      <c r="C207" s="329"/>
      <c r="D207" s="329"/>
      <c r="E207" s="329"/>
      <c r="F207" s="39"/>
      <c r="G207" s="39"/>
      <c r="H207" s="39"/>
      <c r="I207" s="39"/>
      <c r="J207" s="39"/>
    </row>
    <row r="208" spans="1:13" ht="15" customHeight="1" x14ac:dyDescent="0.3">
      <c r="A208" s="283" t="s">
        <v>4</v>
      </c>
      <c r="B208" s="284" t="s">
        <v>544</v>
      </c>
      <c r="C208" s="329"/>
      <c r="D208" s="329"/>
      <c r="E208" s="329"/>
      <c r="F208" s="39"/>
      <c r="G208" s="39"/>
      <c r="H208" s="39"/>
      <c r="I208" s="39"/>
      <c r="J208" s="39"/>
    </row>
    <row r="209" spans="1:10" ht="15" customHeight="1" x14ac:dyDescent="0.3">
      <c r="A209" s="283" t="s">
        <v>5</v>
      </c>
      <c r="B209" s="284" t="s">
        <v>545</v>
      </c>
      <c r="C209" s="329"/>
      <c r="D209" s="329"/>
      <c r="E209" s="329"/>
      <c r="F209" s="39"/>
      <c r="G209" s="39"/>
      <c r="H209" s="39"/>
      <c r="I209" s="39"/>
      <c r="J209" s="39"/>
    </row>
    <row r="210" spans="1:10" ht="15" customHeight="1" x14ac:dyDescent="0.3">
      <c r="A210" s="283" t="s">
        <v>6</v>
      </c>
      <c r="B210" s="284" t="s">
        <v>365</v>
      </c>
      <c r="C210" s="329"/>
      <c r="D210" s="329"/>
      <c r="E210" s="329"/>
      <c r="F210" s="39"/>
      <c r="G210" s="39"/>
      <c r="H210" s="39"/>
      <c r="I210" s="39"/>
      <c r="J210" s="39"/>
    </row>
    <row r="211" spans="1:10" ht="15" customHeight="1" x14ac:dyDescent="0.3">
      <c r="A211" s="283" t="s">
        <v>7</v>
      </c>
      <c r="B211" s="284" t="s">
        <v>366</v>
      </c>
      <c r="C211" s="329"/>
      <c r="D211" s="329"/>
      <c r="E211" s="329"/>
      <c r="F211" s="39"/>
      <c r="G211" s="39"/>
      <c r="H211" s="39"/>
      <c r="I211" s="39"/>
      <c r="J211" s="39"/>
    </row>
    <row r="212" spans="1:10" ht="15" customHeight="1" x14ac:dyDescent="0.3">
      <c r="A212" s="283" t="s">
        <v>23</v>
      </c>
      <c r="B212" s="284" t="s">
        <v>367</v>
      </c>
      <c r="C212" s="329"/>
      <c r="D212" s="329"/>
      <c r="E212" s="329"/>
      <c r="F212" s="39"/>
      <c r="G212" s="39"/>
      <c r="H212" s="39"/>
      <c r="I212" s="39"/>
      <c r="J212" s="39"/>
    </row>
    <row r="213" spans="1:10" ht="15" customHeight="1" x14ac:dyDescent="0.3">
      <c r="A213" s="283" t="s">
        <v>24</v>
      </c>
      <c r="B213" s="284" t="s">
        <v>368</v>
      </c>
      <c r="C213" s="329"/>
      <c r="D213" s="329"/>
      <c r="E213" s="329"/>
      <c r="F213" s="39"/>
      <c r="G213" s="39"/>
      <c r="H213" s="39"/>
      <c r="I213" s="39"/>
      <c r="J213" s="39"/>
    </row>
    <row r="214" spans="1:10" ht="15" customHeight="1" x14ac:dyDescent="0.3">
      <c r="A214" s="283" t="s">
        <v>25</v>
      </c>
      <c r="B214" s="284" t="s">
        <v>428</v>
      </c>
      <c r="C214" s="329"/>
      <c r="D214" s="329"/>
      <c r="E214" s="329"/>
      <c r="F214" s="39"/>
      <c r="G214" s="39"/>
      <c r="H214" s="39"/>
      <c r="I214" s="39"/>
      <c r="J214" s="39"/>
    </row>
    <row r="215" spans="1:10" ht="15" customHeight="1" x14ac:dyDescent="0.3">
      <c r="A215" s="283" t="s">
        <v>26</v>
      </c>
      <c r="B215" s="284" t="s">
        <v>424</v>
      </c>
      <c r="C215" s="329"/>
      <c r="D215" s="329"/>
      <c r="E215" s="329"/>
      <c r="F215" s="39"/>
      <c r="G215" s="39"/>
      <c r="H215" s="39"/>
      <c r="I215" s="39"/>
      <c r="J215" s="39"/>
    </row>
    <row r="216" spans="1:10" ht="15" customHeight="1" x14ac:dyDescent="0.3">
      <c r="A216" s="283" t="s">
        <v>27</v>
      </c>
      <c r="B216" s="286" t="s">
        <v>369</v>
      </c>
      <c r="C216" s="329"/>
      <c r="D216" s="329"/>
      <c r="E216" s="329"/>
      <c r="F216" s="39"/>
      <c r="G216" s="39"/>
      <c r="H216" s="39"/>
      <c r="I216" s="39"/>
      <c r="J216" s="39"/>
    </row>
    <row r="217" spans="1:10" x14ac:dyDescent="0.3">
      <c r="A217" s="283" t="s">
        <v>28</v>
      </c>
      <c r="B217" s="330" t="s">
        <v>400</v>
      </c>
      <c r="C217" s="329"/>
      <c r="D217" s="329"/>
      <c r="E217" s="329"/>
      <c r="F217" s="39"/>
      <c r="G217" s="39"/>
      <c r="H217" s="39"/>
      <c r="I217" s="39"/>
      <c r="J217" s="39"/>
    </row>
    <row r="218" spans="1:10" x14ac:dyDescent="0.3">
      <c r="A218" s="283" t="s">
        <v>29</v>
      </c>
      <c r="B218" s="284" t="s">
        <v>417</v>
      </c>
      <c r="C218" s="329"/>
      <c r="D218" s="329"/>
      <c r="E218" s="329"/>
      <c r="F218" s="39"/>
      <c r="G218" s="39"/>
      <c r="H218" s="39"/>
      <c r="I218" s="39"/>
      <c r="J218" s="39"/>
    </row>
    <row r="219" spans="1:10" ht="15" customHeight="1" x14ac:dyDescent="0.3">
      <c r="A219" s="283" t="s">
        <v>30</v>
      </c>
      <c r="B219" s="284" t="s">
        <v>546</v>
      </c>
      <c r="C219" s="329"/>
      <c r="D219" s="329"/>
      <c r="E219" s="329"/>
      <c r="F219" s="39"/>
      <c r="G219" s="39"/>
      <c r="H219" s="39"/>
      <c r="I219" s="39"/>
      <c r="J219" s="39"/>
    </row>
    <row r="220" spans="1:10" ht="15" customHeight="1" x14ac:dyDescent="0.3">
      <c r="A220" s="283" t="s">
        <v>31</v>
      </c>
      <c r="B220" s="284" t="s">
        <v>547</v>
      </c>
      <c r="C220" s="329"/>
      <c r="D220" s="329"/>
      <c r="E220" s="329"/>
      <c r="F220" s="39"/>
      <c r="G220" s="39"/>
      <c r="H220" s="39"/>
      <c r="I220" s="39"/>
      <c r="J220" s="39"/>
    </row>
    <row r="221" spans="1:10" ht="15" customHeight="1" x14ac:dyDescent="0.3">
      <c r="A221" s="283" t="s">
        <v>32</v>
      </c>
      <c r="B221" s="284" t="s">
        <v>548</v>
      </c>
      <c r="C221" s="329"/>
      <c r="D221" s="329"/>
      <c r="E221" s="329"/>
      <c r="F221" s="39"/>
      <c r="G221" s="39"/>
      <c r="H221" s="39"/>
      <c r="I221" s="39"/>
      <c r="J221" s="39"/>
    </row>
    <row r="222" spans="1:10" ht="15" customHeight="1" x14ac:dyDescent="0.3">
      <c r="A222" s="283" t="s">
        <v>33</v>
      </c>
      <c r="B222" s="284" t="s">
        <v>370</v>
      </c>
      <c r="C222" s="329"/>
      <c r="D222" s="329"/>
      <c r="E222" s="329"/>
      <c r="F222" s="39"/>
      <c r="G222" s="39"/>
      <c r="H222" s="39"/>
      <c r="I222" s="39"/>
      <c r="J222" s="39"/>
    </row>
    <row r="223" spans="1:10" ht="15" customHeight="1" x14ac:dyDescent="0.3">
      <c r="A223" s="283" t="s">
        <v>34</v>
      </c>
      <c r="B223" s="284" t="s">
        <v>371</v>
      </c>
      <c r="C223" s="329"/>
      <c r="D223" s="329"/>
      <c r="E223" s="329"/>
      <c r="F223" s="39"/>
      <c r="G223" s="39"/>
      <c r="H223" s="39"/>
      <c r="I223" s="39"/>
      <c r="J223" s="39"/>
    </row>
    <row r="224" spans="1:10" ht="15" customHeight="1" x14ac:dyDescent="0.3">
      <c r="A224" s="283" t="s">
        <v>86</v>
      </c>
      <c r="B224" s="284" t="s">
        <v>372</v>
      </c>
      <c r="C224" s="329"/>
      <c r="D224" s="329"/>
      <c r="E224" s="329"/>
      <c r="F224" s="39"/>
      <c r="G224" s="39"/>
      <c r="H224" s="39"/>
      <c r="I224" s="39"/>
      <c r="J224" s="39"/>
    </row>
    <row r="225" spans="1:10" ht="15.6" customHeight="1" x14ac:dyDescent="0.3">
      <c r="A225" s="283" t="s">
        <v>87</v>
      </c>
      <c r="B225" s="284" t="s">
        <v>373</v>
      </c>
      <c r="C225" s="329"/>
      <c r="D225" s="329"/>
      <c r="E225" s="329"/>
      <c r="F225" s="39"/>
      <c r="G225" s="39"/>
      <c r="H225" s="39"/>
      <c r="I225" s="39"/>
      <c r="J225" s="39"/>
    </row>
    <row r="226" spans="1:10" ht="15.6" customHeight="1" x14ac:dyDescent="0.3">
      <c r="A226" s="283" t="s">
        <v>88</v>
      </c>
      <c r="B226" s="284" t="s">
        <v>430</v>
      </c>
      <c r="C226" s="329"/>
      <c r="D226" s="329"/>
      <c r="E226" s="329"/>
      <c r="F226" s="39"/>
      <c r="G226" s="39"/>
      <c r="H226" s="39"/>
      <c r="I226" s="39"/>
      <c r="J226" s="39"/>
    </row>
    <row r="227" spans="1:10" ht="15.6" customHeight="1" x14ac:dyDescent="0.3">
      <c r="A227" s="283" t="s">
        <v>89</v>
      </c>
      <c r="B227" s="284" t="s">
        <v>431</v>
      </c>
      <c r="C227" s="329"/>
      <c r="D227" s="329"/>
      <c r="E227" s="329"/>
      <c r="F227" s="39"/>
      <c r="G227" s="39"/>
      <c r="H227" s="39"/>
      <c r="I227" s="39"/>
      <c r="J227" s="39"/>
    </row>
    <row r="228" spans="1:10" ht="15.6" customHeight="1" x14ac:dyDescent="0.3">
      <c r="A228" s="283" t="s">
        <v>90</v>
      </c>
      <c r="B228" s="286" t="s">
        <v>374</v>
      </c>
      <c r="C228" s="329"/>
      <c r="D228" s="329"/>
      <c r="E228" s="329"/>
      <c r="F228" s="39"/>
      <c r="G228" s="39"/>
      <c r="H228" s="39"/>
      <c r="I228" s="39"/>
      <c r="J228" s="39"/>
    </row>
    <row r="229" spans="1:10" ht="15.6" customHeight="1" x14ac:dyDescent="0.3">
      <c r="A229" s="283" t="s">
        <v>91</v>
      </c>
      <c r="B229" s="330" t="s">
        <v>401</v>
      </c>
      <c r="C229" s="329"/>
      <c r="D229" s="329"/>
      <c r="E229" s="329"/>
      <c r="F229" s="39"/>
      <c r="G229" s="39"/>
      <c r="H229" s="39"/>
      <c r="I229" s="39"/>
      <c r="J229" s="39"/>
    </row>
    <row r="230" spans="1:10" ht="15.6" customHeight="1" x14ac:dyDescent="0.3">
      <c r="A230" s="328" t="s">
        <v>351</v>
      </c>
      <c r="B230" s="331" t="s">
        <v>81</v>
      </c>
      <c r="C230" s="332" t="s">
        <v>15</v>
      </c>
      <c r="D230" s="332" t="s">
        <v>83</v>
      </c>
      <c r="E230" s="333" t="s">
        <v>82</v>
      </c>
      <c r="F230" s="39"/>
      <c r="G230" s="39"/>
      <c r="H230" s="39"/>
      <c r="I230" s="39"/>
      <c r="J230" s="39"/>
    </row>
    <row r="231" spans="1:10" ht="15.6" customHeight="1" x14ac:dyDescent="0.3">
      <c r="A231" s="283" t="s">
        <v>2</v>
      </c>
      <c r="B231" s="284" t="s">
        <v>365</v>
      </c>
      <c r="C231" s="334"/>
      <c r="D231" s="334"/>
      <c r="E231" s="334"/>
      <c r="F231" s="39"/>
      <c r="G231" s="39"/>
      <c r="H231" s="39"/>
      <c r="I231" s="39"/>
      <c r="J231" s="39"/>
    </row>
    <row r="232" spans="1:10" ht="15.6" customHeight="1" x14ac:dyDescent="0.3">
      <c r="A232" s="283" t="s">
        <v>3</v>
      </c>
      <c r="B232" s="284" t="s">
        <v>366</v>
      </c>
      <c r="C232" s="334"/>
      <c r="D232" s="334"/>
      <c r="E232" s="334"/>
      <c r="F232" s="39"/>
      <c r="G232" s="39"/>
      <c r="H232" s="39"/>
      <c r="I232" s="39"/>
      <c r="J232" s="39"/>
    </row>
    <row r="233" spans="1:10" ht="15.6" customHeight="1" x14ac:dyDescent="0.3">
      <c r="A233" s="283" t="s">
        <v>4</v>
      </c>
      <c r="B233" s="284" t="s">
        <v>367</v>
      </c>
      <c r="C233" s="334"/>
      <c r="D233" s="334"/>
      <c r="E233" s="334"/>
      <c r="F233" s="39"/>
      <c r="G233" s="39"/>
      <c r="H233" s="39"/>
      <c r="I233" s="39"/>
      <c r="J233" s="39"/>
    </row>
    <row r="234" spans="1:10" ht="15.6" customHeight="1" x14ac:dyDescent="0.3">
      <c r="A234" s="283" t="s">
        <v>5</v>
      </c>
      <c r="B234" s="284" t="s">
        <v>368</v>
      </c>
      <c r="C234" s="334"/>
      <c r="D234" s="334"/>
      <c r="E234" s="334"/>
      <c r="F234" s="39"/>
      <c r="G234" s="39"/>
      <c r="H234" s="39"/>
      <c r="I234" s="39"/>
      <c r="J234" s="39"/>
    </row>
    <row r="235" spans="1:10" ht="15.6" customHeight="1" x14ac:dyDescent="0.3">
      <c r="A235" s="283" t="s">
        <v>6</v>
      </c>
      <c r="B235" s="286" t="s">
        <v>428</v>
      </c>
      <c r="C235" s="334"/>
      <c r="D235" s="334"/>
      <c r="E235" s="334"/>
      <c r="F235" s="39"/>
      <c r="G235" s="39"/>
      <c r="H235" s="39"/>
      <c r="I235" s="39"/>
      <c r="J235" s="39"/>
    </row>
    <row r="236" spans="1:10" ht="15.6" customHeight="1" x14ac:dyDescent="0.3">
      <c r="A236" s="283" t="s">
        <v>7</v>
      </c>
      <c r="B236" s="286" t="s">
        <v>424</v>
      </c>
      <c r="C236" s="334"/>
      <c r="D236" s="334"/>
      <c r="E236" s="334"/>
      <c r="F236" s="39"/>
      <c r="G236" s="39"/>
      <c r="H236" s="39"/>
      <c r="I236" s="39"/>
      <c r="J236" s="39"/>
    </row>
    <row r="237" spans="1:10" ht="30" customHeight="1" x14ac:dyDescent="0.3">
      <c r="A237" s="283" t="s">
        <v>23</v>
      </c>
      <c r="B237" s="286" t="s">
        <v>369</v>
      </c>
      <c r="C237" s="334"/>
      <c r="D237" s="334"/>
      <c r="E237" s="334"/>
      <c r="F237" s="39"/>
      <c r="G237" s="39"/>
      <c r="H237" s="39"/>
      <c r="I237" s="39"/>
      <c r="J237" s="39"/>
    </row>
    <row r="238" spans="1:10" x14ac:dyDescent="0.3">
      <c r="A238" s="283" t="s">
        <v>24</v>
      </c>
      <c r="B238" s="286" t="s">
        <v>400</v>
      </c>
      <c r="C238" s="334"/>
      <c r="D238" s="334"/>
      <c r="E238" s="334"/>
      <c r="F238" s="39"/>
      <c r="G238" s="39"/>
      <c r="H238" s="39"/>
      <c r="I238" s="39"/>
      <c r="J238" s="39"/>
    </row>
    <row r="239" spans="1:10" ht="15.6" customHeight="1" x14ac:dyDescent="0.3">
      <c r="A239" s="283" t="s">
        <v>25</v>
      </c>
      <c r="B239" s="284" t="s">
        <v>370</v>
      </c>
      <c r="C239" s="334"/>
      <c r="D239" s="334"/>
      <c r="E239" s="334"/>
      <c r="F239" s="39"/>
      <c r="G239" s="39"/>
      <c r="H239" s="39"/>
      <c r="I239" s="39"/>
      <c r="J239" s="39"/>
    </row>
    <row r="240" spans="1:10" ht="15.6" customHeight="1" x14ac:dyDescent="0.3">
      <c r="A240" s="283" t="s">
        <v>26</v>
      </c>
      <c r="B240" s="284" t="s">
        <v>371</v>
      </c>
      <c r="C240" s="334"/>
      <c r="D240" s="334"/>
      <c r="E240" s="334"/>
      <c r="F240" s="39"/>
      <c r="G240" s="39"/>
      <c r="H240" s="39"/>
      <c r="I240" s="39"/>
      <c r="J240" s="39"/>
    </row>
    <row r="241" spans="1:11" ht="15.6" customHeight="1" x14ac:dyDescent="0.3">
      <c r="A241" s="283" t="s">
        <v>27</v>
      </c>
      <c r="B241" s="284" t="s">
        <v>372</v>
      </c>
      <c r="C241" s="334"/>
      <c r="D241" s="334"/>
      <c r="E241" s="334"/>
      <c r="F241" s="39"/>
      <c r="G241" s="39"/>
      <c r="H241" s="39"/>
      <c r="I241" s="39"/>
      <c r="J241" s="39"/>
    </row>
    <row r="242" spans="1:11" ht="15.6" customHeight="1" x14ac:dyDescent="0.3">
      <c r="A242" s="283" t="s">
        <v>28</v>
      </c>
      <c r="B242" s="284" t="s">
        <v>373</v>
      </c>
      <c r="C242" s="334"/>
      <c r="D242" s="334"/>
      <c r="E242" s="334"/>
      <c r="F242" s="39"/>
      <c r="G242" s="39"/>
      <c r="H242" s="39"/>
      <c r="I242" s="39"/>
      <c r="J242" s="39"/>
    </row>
    <row r="243" spans="1:11" ht="15.6" customHeight="1" x14ac:dyDescent="0.3">
      <c r="A243" s="283" t="s">
        <v>29</v>
      </c>
      <c r="B243" s="286" t="s">
        <v>430</v>
      </c>
      <c r="C243" s="334"/>
      <c r="D243" s="334"/>
      <c r="E243" s="334"/>
      <c r="F243" s="39"/>
      <c r="G243" s="39"/>
      <c r="H243" s="39"/>
      <c r="I243" s="39"/>
      <c r="J243" s="39"/>
    </row>
    <row r="244" spans="1:11" ht="15.6" customHeight="1" x14ac:dyDescent="0.3">
      <c r="A244" s="283" t="s">
        <v>30</v>
      </c>
      <c r="B244" s="286" t="s">
        <v>431</v>
      </c>
      <c r="C244" s="334"/>
      <c r="D244" s="334"/>
      <c r="E244" s="334"/>
      <c r="F244" s="39"/>
      <c r="G244" s="39"/>
      <c r="H244" s="39"/>
      <c r="I244" s="39"/>
      <c r="J244" s="39"/>
    </row>
    <row r="245" spans="1:11" ht="30" customHeight="1" x14ac:dyDescent="0.3">
      <c r="A245" s="283" t="s">
        <v>31</v>
      </c>
      <c r="B245" s="286" t="s">
        <v>374</v>
      </c>
      <c r="C245" s="334"/>
      <c r="D245" s="334"/>
      <c r="E245" s="334"/>
      <c r="F245" s="39"/>
      <c r="G245" s="39"/>
      <c r="H245" s="39"/>
      <c r="I245" s="39"/>
      <c r="J245" s="39"/>
    </row>
    <row r="246" spans="1:11" x14ac:dyDescent="0.3">
      <c r="A246" s="283" t="s">
        <v>32</v>
      </c>
      <c r="B246" s="286" t="s">
        <v>401</v>
      </c>
      <c r="C246" s="334"/>
      <c r="D246" s="334"/>
      <c r="E246" s="334"/>
      <c r="F246" s="39"/>
      <c r="G246" s="39"/>
      <c r="H246" s="39"/>
      <c r="I246" s="39"/>
      <c r="J246" s="39"/>
    </row>
    <row r="247" spans="1:11" ht="72" x14ac:dyDescent="0.3">
      <c r="A247" s="328" t="s">
        <v>352</v>
      </c>
      <c r="B247" s="335" t="s">
        <v>84</v>
      </c>
      <c r="C247" s="336" t="s">
        <v>15</v>
      </c>
      <c r="D247" s="336" t="s">
        <v>146</v>
      </c>
      <c r="E247" s="336" t="s">
        <v>147</v>
      </c>
      <c r="F247" s="337" t="s">
        <v>297</v>
      </c>
      <c r="G247" s="336" t="s">
        <v>148</v>
      </c>
      <c r="H247" s="336" t="s">
        <v>147</v>
      </c>
      <c r="I247" s="336" t="s">
        <v>156</v>
      </c>
      <c r="J247" s="336" t="s">
        <v>275</v>
      </c>
      <c r="K247" s="336" t="s">
        <v>276</v>
      </c>
    </row>
    <row r="248" spans="1:11" ht="15.6" customHeight="1" x14ac:dyDescent="0.3">
      <c r="A248" s="283" t="s">
        <v>2</v>
      </c>
      <c r="B248" s="284" t="s">
        <v>444</v>
      </c>
      <c r="C248" s="338"/>
      <c r="D248" s="339"/>
      <c r="E248" s="340"/>
      <c r="F248" s="339"/>
      <c r="G248" s="338"/>
      <c r="H248" s="341"/>
      <c r="I248" s="341"/>
      <c r="J248" s="341"/>
      <c r="K248" s="341"/>
    </row>
    <row r="249" spans="1:11" ht="15.6" customHeight="1" x14ac:dyDescent="0.3">
      <c r="A249" s="283" t="s">
        <v>3</v>
      </c>
      <c r="B249" s="284" t="s">
        <v>543</v>
      </c>
      <c r="C249" s="338"/>
      <c r="D249" s="339"/>
      <c r="E249" s="340"/>
      <c r="F249" s="339"/>
      <c r="G249" s="338"/>
      <c r="H249" s="341"/>
      <c r="I249" s="341"/>
      <c r="J249" s="341"/>
      <c r="K249" s="341"/>
    </row>
    <row r="250" spans="1:11" ht="15.6" customHeight="1" x14ac:dyDescent="0.3">
      <c r="A250" s="283" t="s">
        <v>4</v>
      </c>
      <c r="B250" s="284" t="s">
        <v>544</v>
      </c>
      <c r="C250" s="338"/>
      <c r="D250" s="339"/>
      <c r="E250" s="340"/>
      <c r="F250" s="339"/>
      <c r="G250" s="338"/>
      <c r="H250" s="341"/>
      <c r="I250" s="341"/>
      <c r="J250" s="341"/>
      <c r="K250" s="341"/>
    </row>
    <row r="251" spans="1:11" ht="15.6" customHeight="1" x14ac:dyDescent="0.3">
      <c r="A251" s="283" t="s">
        <v>5</v>
      </c>
      <c r="B251" s="284" t="s">
        <v>545</v>
      </c>
      <c r="C251" s="338"/>
      <c r="D251" s="339"/>
      <c r="E251" s="340"/>
      <c r="F251" s="339"/>
      <c r="G251" s="338"/>
      <c r="H251" s="341"/>
      <c r="I251" s="341"/>
      <c r="J251" s="341"/>
      <c r="K251" s="341"/>
    </row>
    <row r="252" spans="1:11" ht="15.6" customHeight="1" x14ac:dyDescent="0.3">
      <c r="A252" s="283" t="s">
        <v>6</v>
      </c>
      <c r="B252" s="284" t="s">
        <v>365</v>
      </c>
      <c r="C252" s="338"/>
      <c r="D252" s="339"/>
      <c r="E252" s="340"/>
      <c r="F252" s="339"/>
      <c r="G252" s="338"/>
      <c r="H252" s="341"/>
      <c r="I252" s="341"/>
      <c r="J252" s="341"/>
      <c r="K252" s="341"/>
    </row>
    <row r="253" spans="1:11" ht="15.6" customHeight="1" x14ac:dyDescent="0.3">
      <c r="A253" s="283" t="s">
        <v>7</v>
      </c>
      <c r="B253" s="284" t="s">
        <v>366</v>
      </c>
      <c r="C253" s="338"/>
      <c r="D253" s="339"/>
      <c r="E253" s="340"/>
      <c r="F253" s="339"/>
      <c r="G253" s="338"/>
      <c r="H253" s="341"/>
      <c r="I253" s="341"/>
      <c r="J253" s="341"/>
      <c r="K253" s="341"/>
    </row>
    <row r="254" spans="1:11" ht="15.6" customHeight="1" x14ac:dyDescent="0.3">
      <c r="A254" s="283" t="s">
        <v>23</v>
      </c>
      <c r="B254" s="284" t="s">
        <v>367</v>
      </c>
      <c r="C254" s="338"/>
      <c r="D254" s="339"/>
      <c r="E254" s="340"/>
      <c r="F254" s="339"/>
      <c r="G254" s="338"/>
      <c r="H254" s="341"/>
      <c r="I254" s="341"/>
      <c r="J254" s="341"/>
      <c r="K254" s="341"/>
    </row>
    <row r="255" spans="1:11" ht="15.6" customHeight="1" x14ac:dyDescent="0.3">
      <c r="A255" s="283" t="s">
        <v>24</v>
      </c>
      <c r="B255" s="284" t="s">
        <v>368</v>
      </c>
      <c r="C255" s="338"/>
      <c r="D255" s="339"/>
      <c r="E255" s="340"/>
      <c r="F255" s="339"/>
      <c r="G255" s="338"/>
      <c r="H255" s="341"/>
      <c r="I255" s="341"/>
      <c r="J255" s="341"/>
      <c r="K255" s="341"/>
    </row>
    <row r="256" spans="1:11" ht="15.6" customHeight="1" x14ac:dyDescent="0.3">
      <c r="A256" s="283" t="s">
        <v>25</v>
      </c>
      <c r="B256" s="284" t="s">
        <v>428</v>
      </c>
      <c r="C256" s="338"/>
      <c r="D256" s="339"/>
      <c r="E256" s="340"/>
      <c r="F256" s="339"/>
      <c r="G256" s="338"/>
      <c r="H256" s="341"/>
      <c r="I256" s="341"/>
      <c r="J256" s="341"/>
      <c r="K256" s="341"/>
    </row>
    <row r="257" spans="1:11" ht="15.6" customHeight="1" x14ac:dyDescent="0.3">
      <c r="A257" s="283" t="s">
        <v>26</v>
      </c>
      <c r="B257" s="284" t="s">
        <v>424</v>
      </c>
      <c r="C257" s="338"/>
      <c r="D257" s="339"/>
      <c r="E257" s="340"/>
      <c r="F257" s="339"/>
      <c r="G257" s="338"/>
      <c r="H257" s="341"/>
      <c r="I257" s="341"/>
      <c r="J257" s="341"/>
      <c r="K257" s="341"/>
    </row>
    <row r="258" spans="1:11" ht="15.6" customHeight="1" x14ac:dyDescent="0.3">
      <c r="A258" s="283" t="s">
        <v>27</v>
      </c>
      <c r="B258" s="286" t="s">
        <v>369</v>
      </c>
      <c r="C258" s="338"/>
      <c r="D258" s="339"/>
      <c r="E258" s="340"/>
      <c r="F258" s="339"/>
      <c r="G258" s="338"/>
      <c r="H258" s="341"/>
      <c r="I258" s="341"/>
      <c r="J258" s="341"/>
      <c r="K258" s="341"/>
    </row>
    <row r="259" spans="1:11" x14ac:dyDescent="0.3">
      <c r="A259" s="283" t="s">
        <v>28</v>
      </c>
      <c r="B259" s="330" t="s">
        <v>400</v>
      </c>
      <c r="C259" s="338"/>
      <c r="D259" s="339"/>
      <c r="E259" s="340"/>
      <c r="F259" s="339"/>
      <c r="G259" s="338"/>
      <c r="H259" s="341"/>
      <c r="I259" s="341"/>
      <c r="J259" s="341"/>
      <c r="K259" s="341"/>
    </row>
    <row r="260" spans="1:11" x14ac:dyDescent="0.3">
      <c r="A260" s="283" t="s">
        <v>29</v>
      </c>
      <c r="B260" s="284" t="s">
        <v>445</v>
      </c>
      <c r="C260" s="338"/>
      <c r="D260" s="339"/>
      <c r="E260" s="340"/>
      <c r="F260" s="339"/>
      <c r="G260" s="338"/>
      <c r="H260" s="341"/>
      <c r="I260" s="341"/>
      <c r="J260" s="341"/>
      <c r="K260" s="341"/>
    </row>
    <row r="261" spans="1:11" ht="15.6" customHeight="1" x14ac:dyDescent="0.3">
      <c r="A261" s="283" t="s">
        <v>30</v>
      </c>
      <c r="B261" s="284" t="s">
        <v>546</v>
      </c>
      <c r="C261" s="338"/>
      <c r="D261" s="339"/>
      <c r="E261" s="340"/>
      <c r="F261" s="339"/>
      <c r="G261" s="338"/>
      <c r="H261" s="341"/>
      <c r="I261" s="341"/>
      <c r="J261" s="341"/>
      <c r="K261" s="341"/>
    </row>
    <row r="262" spans="1:11" ht="15.6" customHeight="1" x14ac:dyDescent="0.3">
      <c r="A262" s="283" t="s">
        <v>31</v>
      </c>
      <c r="B262" s="284" t="s">
        <v>547</v>
      </c>
      <c r="C262" s="338"/>
      <c r="D262" s="339"/>
      <c r="E262" s="340"/>
      <c r="F262" s="339"/>
      <c r="G262" s="338"/>
      <c r="H262" s="341"/>
      <c r="I262" s="341"/>
      <c r="J262" s="341"/>
      <c r="K262" s="341"/>
    </row>
    <row r="263" spans="1:11" ht="15.6" customHeight="1" x14ac:dyDescent="0.3">
      <c r="A263" s="283" t="s">
        <v>32</v>
      </c>
      <c r="B263" s="284" t="s">
        <v>548</v>
      </c>
      <c r="C263" s="338"/>
      <c r="D263" s="339"/>
      <c r="E263" s="340"/>
      <c r="F263" s="339"/>
      <c r="G263" s="338"/>
      <c r="H263" s="341"/>
      <c r="I263" s="341"/>
      <c r="J263" s="341"/>
      <c r="K263" s="341"/>
    </row>
    <row r="264" spans="1:11" ht="15.6" customHeight="1" x14ac:dyDescent="0.3">
      <c r="A264" s="283" t="s">
        <v>33</v>
      </c>
      <c r="B264" s="284" t="s">
        <v>370</v>
      </c>
      <c r="C264" s="338"/>
      <c r="D264" s="339"/>
      <c r="E264" s="340"/>
      <c r="F264" s="339"/>
      <c r="G264" s="338"/>
      <c r="H264" s="341"/>
      <c r="I264" s="341"/>
      <c r="J264" s="341"/>
      <c r="K264" s="341"/>
    </row>
    <row r="265" spans="1:11" ht="15.6" customHeight="1" x14ac:dyDescent="0.3">
      <c r="A265" s="283" t="s">
        <v>34</v>
      </c>
      <c r="B265" s="284" t="s">
        <v>371</v>
      </c>
      <c r="C265" s="338"/>
      <c r="D265" s="339"/>
      <c r="E265" s="340"/>
      <c r="F265" s="339"/>
      <c r="G265" s="338"/>
      <c r="H265" s="341"/>
      <c r="I265" s="341"/>
      <c r="J265" s="341"/>
      <c r="K265" s="341"/>
    </row>
    <row r="266" spans="1:11" ht="15.6" customHeight="1" x14ac:dyDescent="0.3">
      <c r="A266" s="283" t="s">
        <v>86</v>
      </c>
      <c r="B266" s="284" t="s">
        <v>372</v>
      </c>
      <c r="C266" s="338"/>
      <c r="D266" s="339"/>
      <c r="E266" s="340"/>
      <c r="F266" s="339"/>
      <c r="G266" s="338"/>
      <c r="H266" s="341"/>
      <c r="I266" s="341"/>
      <c r="J266" s="341"/>
      <c r="K266" s="341"/>
    </row>
    <row r="267" spans="1:11" ht="15.6" customHeight="1" x14ac:dyDescent="0.3">
      <c r="A267" s="283" t="s">
        <v>87</v>
      </c>
      <c r="B267" s="284" t="s">
        <v>373</v>
      </c>
      <c r="C267" s="338"/>
      <c r="D267" s="339"/>
      <c r="E267" s="340"/>
      <c r="F267" s="339"/>
      <c r="G267" s="338"/>
      <c r="H267" s="341"/>
      <c r="I267" s="341"/>
      <c r="J267" s="341"/>
      <c r="K267" s="341"/>
    </row>
    <row r="268" spans="1:11" ht="15.6" customHeight="1" x14ac:dyDescent="0.3">
      <c r="A268" s="283" t="s">
        <v>88</v>
      </c>
      <c r="B268" s="284" t="s">
        <v>430</v>
      </c>
      <c r="C268" s="338"/>
      <c r="D268" s="339"/>
      <c r="E268" s="340"/>
      <c r="F268" s="339"/>
      <c r="G268" s="338"/>
      <c r="H268" s="341"/>
      <c r="I268" s="341"/>
      <c r="J268" s="341"/>
      <c r="K268" s="341"/>
    </row>
    <row r="269" spans="1:11" ht="15.6" customHeight="1" x14ac:dyDescent="0.3">
      <c r="A269" s="283" t="s">
        <v>89</v>
      </c>
      <c r="B269" s="284" t="s">
        <v>431</v>
      </c>
      <c r="C269" s="338"/>
      <c r="D269" s="339"/>
      <c r="E269" s="340"/>
      <c r="F269" s="339"/>
      <c r="G269" s="338"/>
      <c r="H269" s="341"/>
      <c r="I269" s="341"/>
      <c r="J269" s="341"/>
      <c r="K269" s="341"/>
    </row>
    <row r="270" spans="1:11" ht="15.6" customHeight="1" x14ac:dyDescent="0.3">
      <c r="A270" s="283" t="s">
        <v>90</v>
      </c>
      <c r="B270" s="286" t="s">
        <v>374</v>
      </c>
      <c r="C270" s="338"/>
      <c r="D270" s="339"/>
      <c r="E270" s="340"/>
      <c r="F270" s="339"/>
      <c r="G270" s="338"/>
      <c r="H270" s="341"/>
      <c r="I270" s="341"/>
      <c r="J270" s="341"/>
      <c r="K270" s="341"/>
    </row>
    <row r="271" spans="1:11" ht="15.6" customHeight="1" x14ac:dyDescent="0.3">
      <c r="A271" s="283" t="s">
        <v>91</v>
      </c>
      <c r="B271" s="330" t="s">
        <v>401</v>
      </c>
      <c r="C271" s="338"/>
      <c r="D271" s="339"/>
      <c r="E271" s="340"/>
      <c r="F271" s="339"/>
      <c r="G271" s="338"/>
      <c r="H271" s="341"/>
      <c r="I271" s="341"/>
      <c r="J271" s="341"/>
      <c r="K271" s="341"/>
    </row>
    <row r="273" spans="1:28" ht="15" thickBot="1" x14ac:dyDescent="0.35"/>
    <row r="274" spans="1:28" ht="30" customHeight="1" thickBot="1" x14ac:dyDescent="0.35">
      <c r="A274" s="342" t="s">
        <v>353</v>
      </c>
      <c r="B274" s="479" t="s">
        <v>278</v>
      </c>
      <c r="C274" s="480"/>
      <c r="D274" s="343" t="s">
        <v>442</v>
      </c>
      <c r="E274" s="298" t="s">
        <v>519</v>
      </c>
      <c r="F274" s="298" t="s">
        <v>520</v>
      </c>
      <c r="G274" s="298" t="s">
        <v>521</v>
      </c>
      <c r="H274" s="299" t="s">
        <v>377</v>
      </c>
      <c r="I274" s="299" t="s">
        <v>378</v>
      </c>
      <c r="J274" s="299" t="s">
        <v>375</v>
      </c>
      <c r="K274" s="299" t="s">
        <v>376</v>
      </c>
      <c r="L274" s="298" t="s">
        <v>403</v>
      </c>
      <c r="M274" s="298" t="s">
        <v>402</v>
      </c>
      <c r="N274" s="298" t="s">
        <v>438</v>
      </c>
      <c r="O274" s="298" t="s">
        <v>436</v>
      </c>
      <c r="P274" s="344" t="s">
        <v>522</v>
      </c>
      <c r="Q274" s="298" t="s">
        <v>523</v>
      </c>
      <c r="R274" s="298" t="s">
        <v>524</v>
      </c>
      <c r="S274" s="298" t="s">
        <v>525</v>
      </c>
      <c r="T274" s="299" t="s">
        <v>379</v>
      </c>
      <c r="U274" s="299" t="s">
        <v>380</v>
      </c>
      <c r="V274" s="299" t="s">
        <v>381</v>
      </c>
      <c r="W274" s="299" t="s">
        <v>382</v>
      </c>
      <c r="X274" s="298" t="s">
        <v>405</v>
      </c>
      <c r="Y274" s="298" t="s">
        <v>404</v>
      </c>
      <c r="Z274" s="298" t="s">
        <v>437</v>
      </c>
      <c r="AA274" s="298" t="s">
        <v>439</v>
      </c>
    </row>
    <row r="275" spans="1:28" x14ac:dyDescent="0.3">
      <c r="A275" s="283" t="s">
        <v>2</v>
      </c>
      <c r="B275" s="484" t="s">
        <v>461</v>
      </c>
      <c r="C275" s="485"/>
      <c r="D275" s="345"/>
      <c r="E275" s="345"/>
      <c r="F275" s="345"/>
      <c r="G275" s="345"/>
      <c r="H275" s="345"/>
      <c r="I275" s="345"/>
      <c r="J275" s="345"/>
      <c r="K275" s="345"/>
      <c r="L275" s="345"/>
      <c r="M275" s="345"/>
      <c r="N275" s="345"/>
      <c r="O275" s="345"/>
      <c r="P275" s="345"/>
      <c r="Q275" s="345"/>
      <c r="R275" s="345"/>
      <c r="S275" s="345"/>
      <c r="T275" s="345"/>
      <c r="U275" s="345"/>
      <c r="V275" s="345"/>
      <c r="W275" s="345"/>
      <c r="X275" s="345"/>
      <c r="Y275" s="345"/>
      <c r="Z275" s="345"/>
      <c r="AA275" s="345"/>
    </row>
    <row r="276" spans="1:28" x14ac:dyDescent="0.3">
      <c r="A276" s="283" t="s">
        <v>3</v>
      </c>
      <c r="B276" s="486" t="s">
        <v>455</v>
      </c>
      <c r="C276" s="487"/>
      <c r="D276" s="346"/>
      <c r="E276" s="346"/>
      <c r="F276" s="346"/>
      <c r="G276" s="346"/>
      <c r="H276" s="346"/>
      <c r="I276" s="346"/>
      <c r="J276" s="346"/>
      <c r="K276" s="346"/>
      <c r="L276" s="346"/>
      <c r="M276" s="346"/>
      <c r="N276" s="346"/>
      <c r="O276" s="346"/>
      <c r="P276" s="346"/>
      <c r="Q276" s="346"/>
      <c r="R276" s="346"/>
      <c r="S276" s="346"/>
      <c r="T276" s="346"/>
      <c r="U276" s="346"/>
      <c r="V276" s="346"/>
      <c r="W276" s="346"/>
      <c r="X276" s="346"/>
      <c r="Y276" s="346"/>
      <c r="Z276" s="346"/>
      <c r="AA276" s="346"/>
    </row>
    <row r="277" spans="1:28" x14ac:dyDescent="0.3">
      <c r="B277" s="62"/>
      <c r="C277" s="62"/>
      <c r="D277" s="193"/>
      <c r="H277" s="193"/>
      <c r="I277" s="193"/>
      <c r="J277" s="193"/>
      <c r="K277" s="193"/>
      <c r="L277" s="193"/>
      <c r="M277" s="193"/>
      <c r="N277" s="193"/>
      <c r="O277" s="193"/>
    </row>
    <row r="278" spans="1:28" ht="15" thickBot="1" x14ac:dyDescent="0.35">
      <c r="B278" s="62"/>
      <c r="C278" s="62"/>
      <c r="D278" s="193"/>
      <c r="H278" s="193"/>
      <c r="I278" s="193"/>
      <c r="J278" s="193"/>
      <c r="K278" s="193"/>
      <c r="L278" s="193"/>
      <c r="M278" s="193"/>
      <c r="N278" s="193"/>
      <c r="O278" s="193"/>
    </row>
    <row r="279" spans="1:28" s="150" customFormat="1" ht="30" customHeight="1" thickBot="1" x14ac:dyDescent="0.35">
      <c r="A279" s="347" t="s">
        <v>354</v>
      </c>
      <c r="B279" s="488" t="s">
        <v>279</v>
      </c>
      <c r="C279" s="489"/>
      <c r="D279" s="344" t="s">
        <v>442</v>
      </c>
      <c r="E279" s="298" t="s">
        <v>519</v>
      </c>
      <c r="F279" s="298" t="s">
        <v>520</v>
      </c>
      <c r="G279" s="298" t="s">
        <v>521</v>
      </c>
      <c r="H279" s="344" t="s">
        <v>377</v>
      </c>
      <c r="I279" s="344" t="s">
        <v>378</v>
      </c>
      <c r="J279" s="344" t="s">
        <v>375</v>
      </c>
      <c r="K279" s="344" t="s">
        <v>376</v>
      </c>
      <c r="L279" s="298" t="s">
        <v>403</v>
      </c>
      <c r="M279" s="298" t="s">
        <v>402</v>
      </c>
      <c r="N279" s="344" t="s">
        <v>438</v>
      </c>
      <c r="O279" s="298" t="s">
        <v>436</v>
      </c>
      <c r="P279" s="344" t="s">
        <v>522</v>
      </c>
      <c r="Q279" s="298" t="s">
        <v>523</v>
      </c>
      <c r="R279" s="298" t="s">
        <v>524</v>
      </c>
      <c r="S279" s="298" t="s">
        <v>525</v>
      </c>
      <c r="T279" s="344" t="s">
        <v>379</v>
      </c>
      <c r="U279" s="344" t="s">
        <v>380</v>
      </c>
      <c r="V279" s="344" t="s">
        <v>381</v>
      </c>
      <c r="W279" s="344" t="s">
        <v>382</v>
      </c>
      <c r="X279" s="298" t="s">
        <v>405</v>
      </c>
      <c r="Y279" s="298" t="s">
        <v>404</v>
      </c>
      <c r="Z279" s="344" t="s">
        <v>437</v>
      </c>
      <c r="AA279" s="298" t="s">
        <v>439</v>
      </c>
    </row>
    <row r="280" spans="1:28" x14ac:dyDescent="0.3">
      <c r="A280" s="283" t="s">
        <v>2</v>
      </c>
      <c r="B280" s="483" t="s">
        <v>456</v>
      </c>
      <c r="C280" s="481"/>
      <c r="D280" s="329"/>
      <c r="E280" s="329"/>
      <c r="F280" s="329"/>
      <c r="G280" s="329"/>
      <c r="H280" s="329"/>
      <c r="I280" s="329"/>
      <c r="J280" s="329"/>
      <c r="K280" s="329"/>
      <c r="L280" s="329"/>
      <c r="M280" s="329"/>
      <c r="N280" s="329"/>
      <c r="O280" s="329"/>
      <c r="P280" s="329"/>
      <c r="Q280" s="329"/>
      <c r="R280" s="329"/>
      <c r="S280" s="329"/>
      <c r="T280" s="329"/>
      <c r="U280" s="329"/>
      <c r="V280" s="329"/>
      <c r="W280" s="329"/>
      <c r="X280" s="329"/>
      <c r="Y280" s="329"/>
      <c r="Z280" s="329"/>
      <c r="AA280" s="329"/>
    </row>
    <row r="281" spans="1:28" x14ac:dyDescent="0.3">
      <c r="A281" s="283" t="s">
        <v>3</v>
      </c>
      <c r="B281" s="483" t="s">
        <v>457</v>
      </c>
      <c r="C281" s="481"/>
      <c r="D281" s="329"/>
      <c r="E281" s="329"/>
      <c r="F281" s="329"/>
      <c r="G281" s="329"/>
      <c r="H281" s="329"/>
      <c r="I281" s="329"/>
      <c r="J281" s="329"/>
      <c r="K281" s="329"/>
      <c r="L281" s="329"/>
      <c r="M281" s="329"/>
      <c r="N281" s="329"/>
      <c r="O281" s="329"/>
      <c r="P281" s="329"/>
      <c r="Q281" s="329"/>
      <c r="R281" s="329"/>
      <c r="S281" s="329"/>
      <c r="T281" s="329"/>
      <c r="U281" s="329"/>
      <c r="V281" s="329"/>
      <c r="W281" s="329"/>
      <c r="X281" s="329"/>
      <c r="Y281" s="329"/>
      <c r="Z281" s="329"/>
      <c r="AA281" s="329"/>
    </row>
    <row r="282" spans="1:28" ht="15" thickBot="1" x14ac:dyDescent="0.35"/>
    <row r="283" spans="1:28" s="150" customFormat="1" ht="30" customHeight="1" thickBot="1" x14ac:dyDescent="0.35">
      <c r="A283" s="347" t="s">
        <v>327</v>
      </c>
      <c r="B283" s="479" t="s">
        <v>458</v>
      </c>
      <c r="C283" s="480"/>
      <c r="D283" s="298" t="s">
        <v>442</v>
      </c>
      <c r="E283" s="298" t="s">
        <v>519</v>
      </c>
      <c r="F283" s="298" t="s">
        <v>520</v>
      </c>
      <c r="G283" s="298" t="s">
        <v>521</v>
      </c>
      <c r="H283" s="298" t="s">
        <v>377</v>
      </c>
      <c r="I283" s="298" t="s">
        <v>378</v>
      </c>
      <c r="J283" s="298" t="s">
        <v>375</v>
      </c>
      <c r="K283" s="298" t="s">
        <v>376</v>
      </c>
      <c r="L283" s="298" t="s">
        <v>403</v>
      </c>
      <c r="M283" s="298" t="s">
        <v>402</v>
      </c>
      <c r="N283" s="298" t="s">
        <v>438</v>
      </c>
      <c r="O283" s="298" t="s">
        <v>436</v>
      </c>
      <c r="P283" s="344" t="s">
        <v>522</v>
      </c>
      <c r="Q283" s="298" t="s">
        <v>523</v>
      </c>
      <c r="R283" s="298" t="s">
        <v>524</v>
      </c>
      <c r="S283" s="298" t="s">
        <v>525</v>
      </c>
      <c r="T283" s="298" t="s">
        <v>379</v>
      </c>
      <c r="U283" s="298" t="s">
        <v>380</v>
      </c>
      <c r="V283" s="298" t="s">
        <v>381</v>
      </c>
      <c r="W283" s="298" t="s">
        <v>382</v>
      </c>
      <c r="X283" s="298" t="s">
        <v>405</v>
      </c>
      <c r="Y283" s="298" t="s">
        <v>404</v>
      </c>
      <c r="Z283" s="298" t="s">
        <v>437</v>
      </c>
      <c r="AA283" s="298" t="s">
        <v>439</v>
      </c>
    </row>
    <row r="284" spans="1:28" ht="15" thickBot="1" x14ac:dyDescent="0.35">
      <c r="A284" s="283" t="s">
        <v>2</v>
      </c>
      <c r="B284" s="481" t="s">
        <v>459</v>
      </c>
      <c r="C284" s="481"/>
      <c r="D284" s="72"/>
      <c r="E284" s="72"/>
      <c r="F284" s="72"/>
      <c r="G284" s="72"/>
      <c r="H284" s="72"/>
      <c r="I284" s="72"/>
      <c r="J284" s="72"/>
      <c r="K284" s="72"/>
      <c r="L284" s="72"/>
      <c r="M284" s="72"/>
      <c r="N284" s="72"/>
      <c r="O284" s="72"/>
      <c r="P284" s="72"/>
      <c r="Q284" s="72"/>
      <c r="R284" s="72"/>
      <c r="S284" s="72"/>
      <c r="T284" s="72"/>
      <c r="U284" s="348"/>
      <c r="V284" s="348"/>
      <c r="W284" s="348"/>
      <c r="X284" s="348"/>
      <c r="Y284" s="348"/>
      <c r="Z284" s="348"/>
      <c r="AA284" s="348"/>
    </row>
    <row r="285" spans="1:28" ht="15" thickBot="1" x14ac:dyDescent="0.35">
      <c r="A285" s="283" t="s">
        <v>3</v>
      </c>
      <c r="B285" s="482" t="s">
        <v>460</v>
      </c>
      <c r="C285" s="483"/>
      <c r="D285" s="349"/>
      <c r="E285" s="349"/>
      <c r="F285" s="349"/>
      <c r="G285" s="349"/>
      <c r="H285" s="349"/>
      <c r="I285" s="349"/>
      <c r="J285" s="349"/>
      <c r="K285" s="349"/>
      <c r="L285" s="349"/>
      <c r="M285" s="349"/>
      <c r="N285" s="349"/>
      <c r="O285" s="349"/>
      <c r="P285" s="350"/>
      <c r="Q285" s="350"/>
      <c r="R285" s="350"/>
      <c r="S285" s="350"/>
      <c r="T285" s="350"/>
      <c r="U285" s="349"/>
      <c r="V285" s="349"/>
      <c r="W285" s="349"/>
      <c r="X285" s="349"/>
      <c r="Y285" s="349"/>
      <c r="Z285" s="349"/>
      <c r="AA285" s="349"/>
      <c r="AB285" s="61"/>
    </row>
  </sheetData>
  <mergeCells count="15">
    <mergeCell ref="B12:F12"/>
    <mergeCell ref="B14:F14"/>
    <mergeCell ref="B32:F32"/>
    <mergeCell ref="B51:F51"/>
    <mergeCell ref="AD54:AH54"/>
    <mergeCell ref="B204:F204"/>
    <mergeCell ref="B283:C283"/>
    <mergeCell ref="B284:C284"/>
    <mergeCell ref="B285:C285"/>
    <mergeCell ref="B274:C274"/>
    <mergeCell ref="B275:C275"/>
    <mergeCell ref="B276:C276"/>
    <mergeCell ref="B279:C279"/>
    <mergeCell ref="B280:C280"/>
    <mergeCell ref="B281:C281"/>
  </mergeCells>
  <printOptions horizontalCentered="1" verticalCentered="1"/>
  <pageMargins left="0.25" right="0.25" top="0.25" bottom="0.75" header="0.3" footer="0.3"/>
  <pageSetup paperSize="5" scale="42" fitToHeight="0" orientation="portrait" r:id="rId1"/>
  <headerFooter>
    <oddFooter>&amp;L&amp;Z&amp;F - &amp;A -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Z1536"/>
  <sheetViews>
    <sheetView zoomScale="80" zoomScaleNormal="80" workbookViewId="0">
      <selection activeCell="B1492" sqref="B1492"/>
    </sheetView>
  </sheetViews>
  <sheetFormatPr defaultColWidth="8.6640625" defaultRowHeight="14.4" x14ac:dyDescent="0.3"/>
  <cols>
    <col min="1" max="1" width="84.33203125" style="180" bestFit="1" customWidth="1"/>
    <col min="2" max="2" width="18" style="180" customWidth="1"/>
    <col min="3" max="3" width="18.5546875" style="180" customWidth="1"/>
    <col min="4" max="4" width="27.33203125" style="180" customWidth="1"/>
    <col min="5" max="5" width="16.44140625" style="180" customWidth="1"/>
    <col min="6" max="6" width="20.33203125" style="180" customWidth="1"/>
    <col min="7" max="7" width="21.33203125" style="180" customWidth="1"/>
    <col min="8" max="8" width="25" style="180" customWidth="1"/>
    <col min="9" max="9" width="18.6640625" style="180" customWidth="1"/>
    <col min="10" max="10" width="15.6640625" style="180" customWidth="1"/>
    <col min="11" max="11" width="30.33203125" style="180" customWidth="1"/>
    <col min="12" max="12" width="20.109375" style="180" customWidth="1"/>
    <col min="13" max="13" width="29" style="180" customWidth="1"/>
    <col min="14" max="14" width="30.5546875" style="180" customWidth="1"/>
    <col min="15" max="15" width="21.88671875" style="180" customWidth="1"/>
    <col min="16" max="16" width="18.6640625" style="180" customWidth="1"/>
    <col min="17" max="17" width="21.33203125" style="180" customWidth="1"/>
    <col min="18" max="20" width="14.6640625" style="180" customWidth="1"/>
    <col min="21" max="21" width="19.6640625" style="180" customWidth="1"/>
    <col min="22" max="22" width="22" style="180" customWidth="1"/>
    <col min="23" max="23" width="24.33203125" style="180" customWidth="1"/>
    <col min="24" max="24" width="25.6640625" style="180" customWidth="1"/>
    <col min="25" max="25" width="36.33203125" style="180" customWidth="1"/>
    <col min="26" max="26" width="30.5546875" style="180" customWidth="1"/>
    <col min="27" max="27" width="32.6640625" style="180" customWidth="1"/>
    <col min="28" max="28" width="21.6640625" style="180" customWidth="1"/>
    <col min="29" max="16384" width="8.6640625" style="180"/>
  </cols>
  <sheetData>
    <row r="1" spans="1:26" ht="28.2" x14ac:dyDescent="0.5">
      <c r="A1" s="262" t="s">
        <v>280</v>
      </c>
      <c r="B1" s="7"/>
    </row>
    <row r="2" spans="1:26" ht="22.8" x14ac:dyDescent="0.4">
      <c r="A2" s="50" t="s">
        <v>286</v>
      </c>
      <c r="B2" s="7"/>
    </row>
    <row r="3" spans="1:26" x14ac:dyDescent="0.3">
      <c r="A3" s="71"/>
      <c r="B3" s="7"/>
    </row>
    <row r="4" spans="1:26" x14ac:dyDescent="0.3">
      <c r="A4" s="71"/>
      <c r="B4" s="7"/>
    </row>
    <row r="5" spans="1:26" x14ac:dyDescent="0.3">
      <c r="A5" s="379" t="s">
        <v>17</v>
      </c>
      <c r="B5" s="498" t="str">
        <f>+'[1]Provider Info and Cert'!B6</f>
        <v>All California County</v>
      </c>
      <c r="C5" s="498"/>
      <c r="D5" s="498"/>
      <c r="E5" s="498"/>
      <c r="F5" s="498"/>
      <c r="G5" s="498"/>
    </row>
    <row r="6" spans="1:26" x14ac:dyDescent="0.3">
      <c r="A6" s="379" t="s">
        <v>18</v>
      </c>
      <c r="B6" s="498" t="str">
        <f>+'[1]Provider Info and Cert'!B7</f>
        <v>Biggest City in California</v>
      </c>
      <c r="C6" s="498"/>
      <c r="D6" s="498"/>
      <c r="E6" s="498"/>
      <c r="F6" s="498"/>
      <c r="G6" s="498"/>
    </row>
    <row r="7" spans="1:26" x14ac:dyDescent="0.3">
      <c r="A7" s="380" t="s">
        <v>141</v>
      </c>
      <c r="B7" s="414">
        <f>+'[1]Provider Info and Cert'!B14</f>
        <v>3499</v>
      </c>
    </row>
    <row r="8" spans="1:26" x14ac:dyDescent="0.3">
      <c r="A8" s="380" t="s">
        <v>142</v>
      </c>
      <c r="B8" s="381">
        <f>+'[1]Provider Info and Cert'!B15</f>
        <v>343499</v>
      </c>
    </row>
    <row r="9" spans="1:26" x14ac:dyDescent="0.3">
      <c r="A9" s="382" t="s">
        <v>129</v>
      </c>
      <c r="B9" s="357">
        <f>+'[1]Provider Info and Cert'!B16</f>
        <v>1234512345</v>
      </c>
    </row>
    <row r="12" spans="1:26" x14ac:dyDescent="0.3">
      <c r="C12" s="499" t="s">
        <v>272</v>
      </c>
      <c r="D12" s="500"/>
      <c r="E12" s="500"/>
      <c r="F12" s="500"/>
      <c r="G12" s="500"/>
      <c r="H12" s="500"/>
      <c r="I12" s="500"/>
      <c r="J12" s="500"/>
      <c r="K12" s="500"/>
      <c r="L12" s="500"/>
      <c r="M12" s="500"/>
      <c r="N12" s="500"/>
      <c r="O12" s="500"/>
      <c r="P12" s="500"/>
      <c r="Q12" s="500"/>
      <c r="R12" s="500"/>
      <c r="S12" s="500"/>
      <c r="T12" s="500"/>
      <c r="U12" s="500"/>
      <c r="V12" s="500"/>
      <c r="W12" s="500"/>
      <c r="X12" s="500"/>
      <c r="Y12" s="500"/>
      <c r="Z12" s="500"/>
    </row>
    <row r="13" spans="1:26" ht="57.6" x14ac:dyDescent="0.3">
      <c r="A13" s="383" t="s">
        <v>168</v>
      </c>
      <c r="B13" s="384" t="s">
        <v>169</v>
      </c>
      <c r="C13" s="384" t="s">
        <v>416</v>
      </c>
      <c r="D13" s="384" t="s">
        <v>549</v>
      </c>
      <c r="E13" s="384" t="s">
        <v>550</v>
      </c>
      <c r="F13" s="384" t="s">
        <v>551</v>
      </c>
      <c r="G13" s="384" t="s">
        <v>365</v>
      </c>
      <c r="H13" s="384" t="s">
        <v>366</v>
      </c>
      <c r="I13" s="384" t="s">
        <v>367</v>
      </c>
      <c r="J13" s="384" t="s">
        <v>368</v>
      </c>
      <c r="K13" s="384" t="s">
        <v>446</v>
      </c>
      <c r="L13" s="384" t="s">
        <v>422</v>
      </c>
      <c r="M13" s="384" t="s">
        <v>369</v>
      </c>
      <c r="N13" s="384" t="s">
        <v>395</v>
      </c>
      <c r="O13" s="384" t="s">
        <v>417</v>
      </c>
      <c r="P13" s="384" t="s">
        <v>552</v>
      </c>
      <c r="Q13" s="384" t="s">
        <v>553</v>
      </c>
      <c r="R13" s="384" t="s">
        <v>554</v>
      </c>
      <c r="S13" s="384" t="s">
        <v>370</v>
      </c>
      <c r="T13" s="384" t="s">
        <v>371</v>
      </c>
      <c r="U13" s="404" t="s">
        <v>372</v>
      </c>
      <c r="V13" s="404" t="s">
        <v>373</v>
      </c>
      <c r="W13" s="404" t="s">
        <v>447</v>
      </c>
      <c r="X13" s="404" t="s">
        <v>423</v>
      </c>
      <c r="Y13" s="404" t="s">
        <v>374</v>
      </c>
      <c r="Z13" s="404" t="s">
        <v>396</v>
      </c>
    </row>
    <row r="14" spans="1:26" x14ac:dyDescent="0.3">
      <c r="A14" s="358" t="s">
        <v>170</v>
      </c>
      <c r="B14" s="359" t="s">
        <v>191</v>
      </c>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row>
    <row r="15" spans="1:26" x14ac:dyDescent="0.3">
      <c r="A15" s="358" t="s">
        <v>462</v>
      </c>
      <c r="B15" s="359" t="s">
        <v>463</v>
      </c>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row>
    <row r="16" spans="1:26" x14ac:dyDescent="0.3">
      <c r="A16" s="360" t="s">
        <v>171</v>
      </c>
      <c r="B16" s="359" t="s">
        <v>192</v>
      </c>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row>
    <row r="17" spans="1:26" x14ac:dyDescent="0.3">
      <c r="A17" s="361" t="s">
        <v>172</v>
      </c>
      <c r="B17" s="362" t="s">
        <v>193</v>
      </c>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row>
    <row r="18" spans="1:26" x14ac:dyDescent="0.3">
      <c r="A18" s="363" t="s">
        <v>173</v>
      </c>
      <c r="B18" s="362" t="s">
        <v>194</v>
      </c>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row>
    <row r="19" spans="1:26" x14ac:dyDescent="0.3">
      <c r="A19" s="363" t="s">
        <v>464</v>
      </c>
      <c r="B19" s="362" t="s">
        <v>465</v>
      </c>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row>
    <row r="20" spans="1:26" x14ac:dyDescent="0.3">
      <c r="A20" s="363" t="s">
        <v>555</v>
      </c>
      <c r="B20" s="362" t="s">
        <v>466</v>
      </c>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row>
    <row r="21" spans="1:26" x14ac:dyDescent="0.3">
      <c r="A21" s="363" t="s">
        <v>174</v>
      </c>
      <c r="B21" s="362" t="s">
        <v>195</v>
      </c>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row>
    <row r="22" spans="1:26" x14ac:dyDescent="0.3">
      <c r="A22" s="363" t="s">
        <v>467</v>
      </c>
      <c r="B22" s="362" t="s">
        <v>468</v>
      </c>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row>
    <row r="23" spans="1:26" x14ac:dyDescent="0.3">
      <c r="A23" s="363" t="s">
        <v>175</v>
      </c>
      <c r="B23" s="362" t="s">
        <v>196</v>
      </c>
      <c r="C23" s="385"/>
      <c r="D23" s="385"/>
      <c r="E23" s="385"/>
      <c r="F23" s="385"/>
      <c r="G23" s="385"/>
      <c r="H23" s="385"/>
      <c r="I23" s="385"/>
      <c r="J23" s="385"/>
      <c r="K23" s="385"/>
      <c r="L23" s="385"/>
      <c r="M23" s="385"/>
      <c r="N23" s="385"/>
      <c r="O23" s="385"/>
      <c r="P23" s="385"/>
      <c r="Q23" s="385"/>
      <c r="R23" s="385"/>
      <c r="S23" s="385"/>
      <c r="T23" s="385"/>
      <c r="U23" s="385"/>
      <c r="V23" s="385"/>
      <c r="W23" s="385"/>
      <c r="X23" s="385"/>
      <c r="Y23" s="385"/>
      <c r="Z23" s="385"/>
    </row>
    <row r="24" spans="1:26" x14ac:dyDescent="0.3">
      <c r="A24" s="364" t="s">
        <v>176</v>
      </c>
      <c r="B24" s="362" t="s">
        <v>197</v>
      </c>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385"/>
    </row>
    <row r="25" spans="1:26" x14ac:dyDescent="0.3">
      <c r="A25" s="365" t="s">
        <v>177</v>
      </c>
      <c r="B25" s="362" t="s">
        <v>198</v>
      </c>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row>
    <row r="26" spans="1:26" x14ac:dyDescent="0.3">
      <c r="A26" s="363" t="s">
        <v>178</v>
      </c>
      <c r="B26" s="362" t="s">
        <v>199</v>
      </c>
      <c r="C26" s="385"/>
      <c r="D26" s="385"/>
      <c r="E26" s="385"/>
      <c r="F26" s="385"/>
      <c r="G26" s="385"/>
      <c r="H26" s="385"/>
      <c r="I26" s="385"/>
      <c r="J26" s="385"/>
      <c r="K26" s="385"/>
      <c r="L26" s="385"/>
      <c r="M26" s="385"/>
      <c r="N26" s="385"/>
      <c r="O26" s="385"/>
      <c r="P26" s="385"/>
      <c r="Q26" s="385"/>
      <c r="R26" s="385"/>
      <c r="S26" s="385"/>
      <c r="T26" s="385"/>
      <c r="U26" s="385"/>
      <c r="V26" s="385"/>
      <c r="W26" s="385"/>
      <c r="X26" s="385"/>
      <c r="Y26" s="385"/>
      <c r="Z26" s="385"/>
    </row>
    <row r="27" spans="1:26" x14ac:dyDescent="0.3">
      <c r="A27" s="363" t="s">
        <v>469</v>
      </c>
      <c r="B27" s="362" t="s">
        <v>470</v>
      </c>
      <c r="C27" s="385"/>
      <c r="D27" s="385"/>
      <c r="E27" s="385"/>
      <c r="F27" s="385"/>
      <c r="G27" s="385"/>
      <c r="H27" s="385"/>
      <c r="I27" s="385"/>
      <c r="J27" s="385"/>
      <c r="K27" s="385"/>
      <c r="L27" s="385"/>
      <c r="M27" s="385"/>
      <c r="N27" s="385"/>
      <c r="O27" s="385"/>
      <c r="P27" s="385"/>
      <c r="Q27" s="385"/>
      <c r="R27" s="385"/>
      <c r="S27" s="385"/>
      <c r="T27" s="385"/>
      <c r="U27" s="385"/>
      <c r="V27" s="385"/>
      <c r="W27" s="385"/>
      <c r="X27" s="385"/>
      <c r="Y27" s="385"/>
      <c r="Z27" s="385"/>
    </row>
    <row r="28" spans="1:26" x14ac:dyDescent="0.3">
      <c r="A28" s="363" t="s">
        <v>471</v>
      </c>
      <c r="B28" s="362" t="s">
        <v>472</v>
      </c>
      <c r="C28" s="385"/>
      <c r="D28" s="385"/>
      <c r="E28" s="385"/>
      <c r="F28" s="385"/>
      <c r="G28" s="385"/>
      <c r="H28" s="385"/>
      <c r="I28" s="385"/>
      <c r="J28" s="385"/>
      <c r="K28" s="385"/>
      <c r="L28" s="385"/>
      <c r="M28" s="385"/>
      <c r="N28" s="385"/>
      <c r="O28" s="385"/>
      <c r="P28" s="385"/>
      <c r="Q28" s="385"/>
      <c r="R28" s="385"/>
      <c r="S28" s="385"/>
      <c r="T28" s="385"/>
      <c r="U28" s="385"/>
      <c r="V28" s="385"/>
      <c r="W28" s="385"/>
      <c r="X28" s="385"/>
      <c r="Y28" s="385"/>
      <c r="Z28" s="385"/>
    </row>
    <row r="29" spans="1:26" x14ac:dyDescent="0.3">
      <c r="A29" s="363" t="s">
        <v>179</v>
      </c>
      <c r="B29" s="362" t="s">
        <v>200</v>
      </c>
      <c r="C29" s="385"/>
      <c r="D29" s="385"/>
      <c r="E29" s="385"/>
      <c r="F29" s="385"/>
      <c r="G29" s="385"/>
      <c r="H29" s="385"/>
      <c r="I29" s="385"/>
      <c r="J29" s="385"/>
      <c r="K29" s="385"/>
      <c r="L29" s="385"/>
      <c r="M29" s="385"/>
      <c r="N29" s="385"/>
      <c r="O29" s="385"/>
      <c r="P29" s="385"/>
      <c r="Q29" s="385"/>
      <c r="R29" s="385"/>
      <c r="S29" s="385"/>
      <c r="T29" s="385"/>
      <c r="U29" s="385"/>
      <c r="V29" s="385"/>
      <c r="W29" s="385"/>
      <c r="X29" s="385"/>
      <c r="Y29" s="385"/>
      <c r="Z29" s="385"/>
    </row>
    <row r="30" spans="1:26" x14ac:dyDescent="0.3">
      <c r="A30" s="363" t="s">
        <v>180</v>
      </c>
      <c r="B30" s="362" t="s">
        <v>201</v>
      </c>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row>
    <row r="31" spans="1:26" x14ac:dyDescent="0.3">
      <c r="A31" s="363" t="s">
        <v>181</v>
      </c>
      <c r="B31" s="362" t="s">
        <v>202</v>
      </c>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row>
    <row r="32" spans="1:26" x14ac:dyDescent="0.3">
      <c r="A32" s="363" t="s">
        <v>473</v>
      </c>
      <c r="B32" s="362" t="s">
        <v>474</v>
      </c>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row>
    <row r="33" spans="1:26" x14ac:dyDescent="0.3">
      <c r="A33" s="363" t="s">
        <v>182</v>
      </c>
      <c r="B33" s="362" t="s">
        <v>203</v>
      </c>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row>
    <row r="34" spans="1:26" x14ac:dyDescent="0.3">
      <c r="A34" s="363" t="s">
        <v>475</v>
      </c>
      <c r="B34" s="362" t="s">
        <v>476</v>
      </c>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row>
    <row r="35" spans="1:26" x14ac:dyDescent="0.3">
      <c r="A35" s="363" t="s">
        <v>183</v>
      </c>
      <c r="B35" s="362" t="s">
        <v>204</v>
      </c>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row>
    <row r="36" spans="1:26" x14ac:dyDescent="0.3">
      <c r="A36" s="363" t="s">
        <v>477</v>
      </c>
      <c r="B36" s="362" t="s">
        <v>478</v>
      </c>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row>
    <row r="37" spans="1:26" x14ac:dyDescent="0.3">
      <c r="A37" s="363" t="s">
        <v>184</v>
      </c>
      <c r="B37" s="362" t="s">
        <v>205</v>
      </c>
      <c r="C37" s="385"/>
      <c r="D37" s="385"/>
      <c r="E37" s="385"/>
      <c r="F37" s="385"/>
      <c r="G37" s="385"/>
      <c r="H37" s="385"/>
      <c r="I37" s="385"/>
      <c r="J37" s="385"/>
      <c r="K37" s="385"/>
      <c r="L37" s="385"/>
      <c r="M37" s="385"/>
      <c r="N37" s="385"/>
      <c r="O37" s="385"/>
      <c r="P37" s="385"/>
      <c r="Q37" s="385"/>
      <c r="R37" s="385"/>
      <c r="S37" s="385"/>
      <c r="T37" s="385"/>
      <c r="U37" s="385"/>
      <c r="V37" s="385"/>
      <c r="W37" s="385"/>
      <c r="X37" s="385"/>
      <c r="Y37" s="385"/>
      <c r="Z37" s="385"/>
    </row>
    <row r="38" spans="1:26" x14ac:dyDescent="0.3">
      <c r="A38" s="363" t="s">
        <v>479</v>
      </c>
      <c r="B38" s="362" t="s">
        <v>480</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row>
    <row r="39" spans="1:26" x14ac:dyDescent="0.3">
      <c r="A39" s="363" t="s">
        <v>185</v>
      </c>
      <c r="B39" s="362" t="s">
        <v>206</v>
      </c>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row>
    <row r="40" spans="1:26" x14ac:dyDescent="0.3">
      <c r="A40" s="363" t="s">
        <v>481</v>
      </c>
      <c r="B40" s="362" t="s">
        <v>482</v>
      </c>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row>
    <row r="41" spans="1:26" x14ac:dyDescent="0.3">
      <c r="A41" s="366" t="s">
        <v>186</v>
      </c>
      <c r="B41" s="362" t="s">
        <v>207</v>
      </c>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row>
    <row r="42" spans="1:26" x14ac:dyDescent="0.3">
      <c r="A42" s="366" t="s">
        <v>483</v>
      </c>
      <c r="B42" s="362" t="s">
        <v>484</v>
      </c>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row>
    <row r="43" spans="1:26" x14ac:dyDescent="0.3">
      <c r="A43" s="366" t="s">
        <v>187</v>
      </c>
      <c r="B43" s="362" t="s">
        <v>208</v>
      </c>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row>
    <row r="44" spans="1:26" x14ac:dyDescent="0.3">
      <c r="A44" s="363" t="s">
        <v>188</v>
      </c>
      <c r="B44" s="362" t="s">
        <v>209</v>
      </c>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row>
    <row r="45" spans="1:26" x14ac:dyDescent="0.3">
      <c r="A45" s="363" t="s">
        <v>189</v>
      </c>
      <c r="B45" s="362" t="s">
        <v>210</v>
      </c>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row>
    <row r="46" spans="1:26" x14ac:dyDescent="0.3">
      <c r="A46" s="367" t="s">
        <v>190</v>
      </c>
      <c r="B46" s="386"/>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row>
    <row r="47" spans="1:26" x14ac:dyDescent="0.3">
      <c r="A47" s="58"/>
    </row>
    <row r="48" spans="1:26" x14ac:dyDescent="0.3">
      <c r="A48" s="501" t="s">
        <v>211</v>
      </c>
      <c r="B48" s="501"/>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row>
    <row r="49" spans="1:10" x14ac:dyDescent="0.3">
      <c r="A49" s="58"/>
    </row>
    <row r="50" spans="1:10" ht="15" thickBot="1" x14ac:dyDescent="0.35"/>
    <row r="51" spans="1:10" ht="29.4" thickBot="1" x14ac:dyDescent="0.6">
      <c r="A51" s="502" t="s">
        <v>159</v>
      </c>
      <c r="B51" s="503"/>
      <c r="C51" s="503"/>
      <c r="D51" s="503"/>
      <c r="E51" s="503"/>
      <c r="F51" s="503"/>
      <c r="G51" s="504"/>
    </row>
    <row r="52" spans="1:10" x14ac:dyDescent="0.3">
      <c r="A52" s="190"/>
      <c r="B52" s="190"/>
      <c r="C52" s="190"/>
      <c r="D52" s="190"/>
      <c r="E52" s="190"/>
      <c r="F52" s="190"/>
    </row>
    <row r="53" spans="1:10" x14ac:dyDescent="0.3">
      <c r="A53" s="194" t="s">
        <v>269</v>
      </c>
      <c r="F53" s="190"/>
    </row>
    <row r="54" spans="1:10" ht="43.2" x14ac:dyDescent="0.3">
      <c r="A54" s="383" t="s">
        <v>168</v>
      </c>
      <c r="B54" s="384" t="s">
        <v>169</v>
      </c>
      <c r="C54" s="384" t="s">
        <v>234</v>
      </c>
      <c r="D54" s="384" t="s">
        <v>266</v>
      </c>
      <c r="E54" s="384" t="s">
        <v>288</v>
      </c>
      <c r="F54" s="384" t="s">
        <v>556</v>
      </c>
      <c r="G54" s="384" t="s">
        <v>557</v>
      </c>
      <c r="H54" s="384" t="s">
        <v>558</v>
      </c>
      <c r="I54" s="384" t="s">
        <v>287</v>
      </c>
      <c r="J54" s="384" t="s">
        <v>289</v>
      </c>
    </row>
    <row r="55" spans="1:10" x14ac:dyDescent="0.3">
      <c r="A55" s="368" t="s">
        <v>261</v>
      </c>
      <c r="B55" s="368" t="s">
        <v>268</v>
      </c>
      <c r="C55" s="388" t="s">
        <v>262</v>
      </c>
      <c r="D55" s="389">
        <f>+'[2]NTP Cost Allocation'!E62+'[2]NTP Cost Allocation'!E97+'[2]NTP Cost Allocation'!E104</f>
        <v>0</v>
      </c>
      <c r="E55" s="390">
        <f>+'[2]NTP Cost Allocation'!G248</f>
        <v>0</v>
      </c>
      <c r="F55" s="390">
        <f>+'[2]NTP Cost Allocation'!I248</f>
        <v>0</v>
      </c>
      <c r="G55" s="390">
        <f>+'[2]NTP Cost Allocation'!J248</f>
        <v>0</v>
      </c>
      <c r="H55" s="390">
        <f>+'[2]NTP Cost Allocation'!K248</f>
        <v>0</v>
      </c>
      <c r="I55" s="390">
        <f>+'[2]NTP Cost Allocation'!G253</f>
        <v>0</v>
      </c>
      <c r="J55" s="390">
        <f>+'[2]NTP Cost Allocation'!G254</f>
        <v>0</v>
      </c>
    </row>
    <row r="56" spans="1:10" x14ac:dyDescent="0.3">
      <c r="A56" s="186"/>
      <c r="B56" s="186"/>
      <c r="C56" s="193"/>
      <c r="D56" s="192"/>
      <c r="E56" s="191"/>
      <c r="F56" s="191"/>
      <c r="G56" s="191"/>
      <c r="H56" s="191"/>
      <c r="I56" s="191"/>
      <c r="J56" s="191"/>
    </row>
    <row r="57" spans="1:10" x14ac:dyDescent="0.3">
      <c r="A57" s="194" t="s">
        <v>277</v>
      </c>
    </row>
    <row r="58" spans="1:10" ht="43.2" x14ac:dyDescent="0.3">
      <c r="A58" s="383" t="s">
        <v>168</v>
      </c>
      <c r="B58" s="384" t="s">
        <v>169</v>
      </c>
      <c r="C58" s="384" t="s">
        <v>234</v>
      </c>
      <c r="D58" s="384" t="s">
        <v>266</v>
      </c>
      <c r="E58" s="384" t="s">
        <v>288</v>
      </c>
      <c r="F58" s="384" t="s">
        <v>556</v>
      </c>
      <c r="G58" s="384" t="s">
        <v>557</v>
      </c>
      <c r="H58" s="384" t="s">
        <v>558</v>
      </c>
      <c r="I58" s="384" t="s">
        <v>287</v>
      </c>
      <c r="J58" s="384" t="s">
        <v>289</v>
      </c>
    </row>
    <row r="59" spans="1:10" x14ac:dyDescent="0.3">
      <c r="A59" s="368" t="s">
        <v>277</v>
      </c>
      <c r="B59" s="368" t="s">
        <v>268</v>
      </c>
      <c r="C59" s="388" t="s">
        <v>262</v>
      </c>
      <c r="D59" s="389">
        <f>+'[2]NTP Cost Allocation'!C62+'[2]NTP Cost Allocation'!C97+'[2]NTP Cost Allocation'!C104</f>
        <v>0</v>
      </c>
      <c r="E59" s="390">
        <f>+'[2]NTP Cost Allocation'!C60</f>
        <v>0</v>
      </c>
      <c r="F59" s="390">
        <f>+'[2]NTP Cost Allocation'!E60</f>
        <v>0</v>
      </c>
      <c r="G59" s="390">
        <f>+'[2]NTP Cost Allocation'!F60</f>
        <v>0</v>
      </c>
      <c r="H59" s="390">
        <f>+'[2]NTP Cost Allocation'!G60</f>
        <v>0</v>
      </c>
      <c r="I59" s="390">
        <f>+'[2]NTP Cost Allocation'!C92</f>
        <v>0</v>
      </c>
      <c r="J59" s="390">
        <f>+'[2]NTP Cost Allocation'!C99</f>
        <v>0</v>
      </c>
    </row>
    <row r="60" spans="1:10" x14ac:dyDescent="0.3">
      <c r="A60" s="186"/>
      <c r="B60" s="186"/>
      <c r="C60" s="193"/>
      <c r="D60" s="192"/>
      <c r="E60" s="191"/>
      <c r="F60" s="191"/>
      <c r="G60" s="191"/>
      <c r="H60" s="191"/>
      <c r="I60" s="191"/>
      <c r="J60" s="191"/>
    </row>
    <row r="61" spans="1:10" x14ac:dyDescent="0.3">
      <c r="A61" s="190" t="s">
        <v>328</v>
      </c>
      <c r="B61" s="190"/>
      <c r="C61" s="190"/>
      <c r="D61" s="190"/>
      <c r="E61" s="190"/>
      <c r="F61" s="190"/>
      <c r="G61" s="190"/>
      <c r="H61" s="190"/>
      <c r="I61" s="190"/>
      <c r="J61" s="190"/>
    </row>
    <row r="62" spans="1:10" ht="43.2" x14ac:dyDescent="0.3">
      <c r="A62" s="383" t="s">
        <v>168</v>
      </c>
      <c r="B62" s="384" t="s">
        <v>169</v>
      </c>
      <c r="C62" s="384" t="s">
        <v>234</v>
      </c>
      <c r="D62" s="384" t="s">
        <v>214</v>
      </c>
      <c r="E62" s="384" t="s">
        <v>288</v>
      </c>
      <c r="F62" s="384" t="s">
        <v>556</v>
      </c>
      <c r="G62" s="384" t="s">
        <v>557</v>
      </c>
      <c r="H62" s="384" t="s">
        <v>558</v>
      </c>
      <c r="I62" s="384" t="s">
        <v>287</v>
      </c>
      <c r="J62" s="384" t="s">
        <v>289</v>
      </c>
    </row>
    <row r="63" spans="1:10" x14ac:dyDescent="0.3">
      <c r="A63" s="369" t="s">
        <v>170</v>
      </c>
      <c r="B63" s="359" t="s">
        <v>191</v>
      </c>
      <c r="C63" s="391" t="s">
        <v>215</v>
      </c>
      <c r="D63" s="389">
        <f>ROUNDDOWN(MIN(E63*'[2]NTP Cost Allocation'!$D$284*0.5)+(I63*'[2]NTP Cost Allocation'!$H$284*0.5)+(J63*'[2]NTP Cost Allocation'!$I$284*0.5),2)</f>
        <v>0</v>
      </c>
      <c r="E63" s="390">
        <f>+C14</f>
        <v>0</v>
      </c>
      <c r="F63" s="390">
        <f>+H14</f>
        <v>0</v>
      </c>
      <c r="G63" s="390">
        <f>+I14</f>
        <v>0</v>
      </c>
      <c r="H63" s="390">
        <f>+J14</f>
        <v>0</v>
      </c>
      <c r="I63" s="390">
        <f>+G14</f>
        <v>0</v>
      </c>
      <c r="J63" s="390">
        <f>+H14</f>
        <v>0</v>
      </c>
    </row>
    <row r="64" spans="1:10" x14ac:dyDescent="0.3">
      <c r="A64" s="369" t="s">
        <v>212</v>
      </c>
      <c r="B64" s="359" t="s">
        <v>191</v>
      </c>
      <c r="C64" s="391" t="s">
        <v>216</v>
      </c>
      <c r="D64" s="397">
        <f>SUM(E63*+'[2]NTP Cost Allocation'!$D$284)+(I63*+'[2]NTP Cost Allocation'!$H$284)+(J63*+'[2]NTP Cost Allocation'!$I$284)-D63</f>
        <v>0</v>
      </c>
      <c r="E64" s="392"/>
      <c r="F64" s="392"/>
      <c r="G64" s="392"/>
      <c r="H64" s="392"/>
      <c r="I64" s="392"/>
      <c r="J64" s="392"/>
    </row>
    <row r="65" spans="1:10" x14ac:dyDescent="0.3">
      <c r="A65" s="369" t="s">
        <v>485</v>
      </c>
      <c r="B65" s="359" t="s">
        <v>463</v>
      </c>
      <c r="C65" s="393" t="s">
        <v>486</v>
      </c>
      <c r="D65" s="394"/>
      <c r="E65" s="395"/>
      <c r="F65" s="415"/>
      <c r="G65" s="415"/>
      <c r="H65" s="415"/>
      <c r="I65" s="415"/>
      <c r="J65" s="415"/>
    </row>
    <row r="66" spans="1:10" ht="9" customHeight="1" x14ac:dyDescent="0.3">
      <c r="A66" s="370"/>
      <c r="B66" s="371"/>
      <c r="C66" s="396"/>
      <c r="D66" s="409"/>
      <c r="E66" s="392"/>
      <c r="F66" s="392"/>
      <c r="G66" s="392"/>
      <c r="H66" s="392"/>
      <c r="I66" s="392"/>
      <c r="J66" s="392"/>
    </row>
    <row r="67" spans="1:10" x14ac:dyDescent="0.3">
      <c r="A67" s="372" t="s">
        <v>172</v>
      </c>
      <c r="B67" s="362" t="s">
        <v>193</v>
      </c>
      <c r="C67" s="391" t="s">
        <v>217</v>
      </c>
      <c r="D67" s="389">
        <f>ROUNDDOWN(MIN(E67*'[2]NTP Cost Allocation'!$D$284)+(I67*'[2]NTP Cost Allocation'!$H$284)+(J67*'[2]NTP Cost Allocation'!$I$284),2)</f>
        <v>0</v>
      </c>
      <c r="E67" s="390">
        <f>+C17</f>
        <v>0</v>
      </c>
      <c r="F67" s="390">
        <f>+H17</f>
        <v>0</v>
      </c>
      <c r="G67" s="390">
        <f>+I17</f>
        <v>0</v>
      </c>
      <c r="H67" s="390">
        <f>+J17</f>
        <v>0</v>
      </c>
      <c r="I67" s="390">
        <f>+G17</f>
        <v>0</v>
      </c>
      <c r="J67" s="390">
        <f>+H17</f>
        <v>0</v>
      </c>
    </row>
    <row r="68" spans="1:10" ht="9" customHeight="1" x14ac:dyDescent="0.3">
      <c r="A68" s="370"/>
      <c r="B68" s="370"/>
      <c r="C68" s="373"/>
      <c r="D68" s="370"/>
      <c r="E68" s="370"/>
      <c r="F68" s="370"/>
      <c r="G68" s="370"/>
      <c r="H68" s="370"/>
      <c r="I68" s="370"/>
      <c r="J68" s="370"/>
    </row>
    <row r="69" spans="1:10" x14ac:dyDescent="0.3">
      <c r="A69" s="374" t="s">
        <v>173</v>
      </c>
      <c r="B69" s="362" t="s">
        <v>194</v>
      </c>
      <c r="C69" s="391" t="s">
        <v>219</v>
      </c>
      <c r="D69" s="389">
        <f>ROUNDDOWN(MIN(E69*'[2]NTP Cost Allocation'!$D$284*0.65)+(I69*'[2]NTP Cost Allocation'!$H$284*0.65)+(J69*'[2]NTP Cost Allocation'!$I$284*0.65),2)</f>
        <v>0</v>
      </c>
      <c r="E69" s="390">
        <f>+C18</f>
        <v>0</v>
      </c>
      <c r="F69" s="390">
        <f>+H18</f>
        <v>0</v>
      </c>
      <c r="G69" s="390">
        <f>+I18</f>
        <v>0</v>
      </c>
      <c r="H69" s="390">
        <f>+J18</f>
        <v>0</v>
      </c>
      <c r="I69" s="390">
        <f>+G18</f>
        <v>0</v>
      </c>
      <c r="J69" s="390">
        <f>+H18</f>
        <v>0</v>
      </c>
    </row>
    <row r="70" spans="1:10" x14ac:dyDescent="0.3">
      <c r="A70" s="374" t="s">
        <v>218</v>
      </c>
      <c r="B70" s="362" t="s">
        <v>194</v>
      </c>
      <c r="C70" s="391" t="s">
        <v>222</v>
      </c>
      <c r="D70" s="189"/>
      <c r="E70" s="392"/>
      <c r="F70" s="392"/>
      <c r="G70" s="392"/>
      <c r="H70" s="392"/>
      <c r="I70" s="392"/>
      <c r="J70" s="392"/>
    </row>
    <row r="71" spans="1:10" x14ac:dyDescent="0.3">
      <c r="A71" s="405" t="s">
        <v>487</v>
      </c>
      <c r="B71" s="406" t="s">
        <v>465</v>
      </c>
      <c r="C71" s="410" t="s">
        <v>488</v>
      </c>
      <c r="D71" s="397"/>
      <c r="E71" s="411"/>
      <c r="F71" s="416"/>
      <c r="G71" s="416"/>
      <c r="H71" s="416"/>
      <c r="I71" s="416"/>
      <c r="J71" s="416"/>
    </row>
    <row r="72" spans="1:10" x14ac:dyDescent="0.3">
      <c r="A72" s="405" t="s">
        <v>560</v>
      </c>
      <c r="B72" s="406" t="s">
        <v>465</v>
      </c>
      <c r="C72" s="410" t="s">
        <v>489</v>
      </c>
      <c r="D72" s="397"/>
      <c r="E72" s="412"/>
      <c r="F72" s="409"/>
      <c r="G72" s="409"/>
      <c r="H72" s="409"/>
      <c r="I72" s="409"/>
      <c r="J72" s="409"/>
    </row>
    <row r="73" spans="1:10" x14ac:dyDescent="0.3">
      <c r="A73" s="405" t="s">
        <v>559</v>
      </c>
      <c r="B73" s="406" t="s">
        <v>466</v>
      </c>
      <c r="C73" s="410" t="s">
        <v>490</v>
      </c>
      <c r="D73" s="394"/>
      <c r="E73" s="411"/>
      <c r="F73" s="416"/>
      <c r="G73" s="416"/>
      <c r="H73" s="416"/>
      <c r="I73" s="416"/>
      <c r="J73" s="416"/>
    </row>
    <row r="74" spans="1:10" ht="9" customHeight="1" x14ac:dyDescent="0.3">
      <c r="A74" s="417"/>
      <c r="B74" s="413"/>
      <c r="C74" s="418"/>
      <c r="D74" s="413"/>
      <c r="E74" s="413"/>
      <c r="F74" s="413"/>
      <c r="G74" s="413"/>
      <c r="H74" s="413"/>
      <c r="I74" s="413"/>
      <c r="J74" s="413"/>
    </row>
    <row r="75" spans="1:10" x14ac:dyDescent="0.3">
      <c r="A75" s="405" t="s">
        <v>174</v>
      </c>
      <c r="B75" s="406" t="s">
        <v>195</v>
      </c>
      <c r="C75" s="407" t="s">
        <v>221</v>
      </c>
      <c r="D75" s="389">
        <f>ROUNDDOWN(MIN(E75*'[2]NTP Cost Allocation'!$D$284*0.65)+(I75*'[2]NTP Cost Allocation'!$H$284*0.65)+(J75*'[2]NTP Cost Allocation'!$I$284*0.65),2)</f>
        <v>0</v>
      </c>
      <c r="E75" s="408">
        <f>+C21</f>
        <v>0</v>
      </c>
      <c r="F75" s="408">
        <f>+H21</f>
        <v>0</v>
      </c>
      <c r="G75" s="408">
        <f>+I21</f>
        <v>0</v>
      </c>
      <c r="H75" s="408">
        <f>+J21</f>
        <v>0</v>
      </c>
      <c r="I75" s="408">
        <f>+G21</f>
        <v>0</v>
      </c>
      <c r="J75" s="408">
        <f>+H21</f>
        <v>0</v>
      </c>
    </row>
    <row r="76" spans="1:10" x14ac:dyDescent="0.3">
      <c r="A76" s="405" t="s">
        <v>220</v>
      </c>
      <c r="B76" s="406" t="s">
        <v>195</v>
      </c>
      <c r="C76" s="407" t="s">
        <v>223</v>
      </c>
      <c r="D76" s="189">
        <f>SUM(E75*+'[2]NTP Cost Allocation'!$D$284)+(I75*+'[2]NTP Cost Allocation'!$H$284)+(J75*+'[2]NTP Cost Allocation'!$I$284)-D75</f>
        <v>0</v>
      </c>
      <c r="E76" s="409"/>
      <c r="F76" s="409"/>
      <c r="G76" s="409"/>
      <c r="H76" s="409"/>
      <c r="I76" s="409"/>
      <c r="J76" s="409"/>
    </row>
    <row r="77" spans="1:10" x14ac:dyDescent="0.3">
      <c r="A77" s="405" t="s">
        <v>491</v>
      </c>
      <c r="B77" s="406" t="s">
        <v>468</v>
      </c>
      <c r="C77" s="410" t="s">
        <v>492</v>
      </c>
      <c r="D77" s="397"/>
      <c r="E77" s="411"/>
      <c r="F77" s="416"/>
      <c r="G77" s="416"/>
      <c r="H77" s="416"/>
      <c r="I77" s="416"/>
      <c r="J77" s="416"/>
    </row>
    <row r="78" spans="1:10" x14ac:dyDescent="0.3">
      <c r="A78" s="405" t="s">
        <v>561</v>
      </c>
      <c r="B78" s="406" t="s">
        <v>468</v>
      </c>
      <c r="C78" s="410" t="s">
        <v>493</v>
      </c>
      <c r="D78" s="394"/>
      <c r="E78" s="412"/>
      <c r="F78" s="409"/>
      <c r="G78" s="409"/>
      <c r="H78" s="409"/>
      <c r="I78" s="409"/>
      <c r="J78" s="409"/>
    </row>
    <row r="79" spans="1:10" ht="9" customHeight="1" x14ac:dyDescent="0.3">
      <c r="A79" s="370"/>
      <c r="B79" s="370"/>
      <c r="C79" s="373"/>
      <c r="D79" s="413"/>
      <c r="E79" s="370"/>
      <c r="F79" s="370"/>
      <c r="G79" s="370"/>
      <c r="H79" s="370"/>
      <c r="I79" s="370"/>
      <c r="J79" s="370"/>
    </row>
    <row r="80" spans="1:10" x14ac:dyDescent="0.3">
      <c r="A80" s="363" t="s">
        <v>175</v>
      </c>
      <c r="B80" s="362" t="s">
        <v>196</v>
      </c>
      <c r="C80" s="391" t="s">
        <v>225</v>
      </c>
      <c r="D80" s="389">
        <f>ROUNDDOWN(MIN(E80*'[2]NTP Cost Allocation'!$D$284*0.65)+(I80*'[2]NTP Cost Allocation'!$H$284*0.65)+(J80*'[2]NTP Cost Allocation'!$I$284*0.65),2)</f>
        <v>0</v>
      </c>
      <c r="E80" s="390">
        <f>+C23</f>
        <v>0</v>
      </c>
      <c r="F80" s="390">
        <f>+H23</f>
        <v>0</v>
      </c>
      <c r="G80" s="390">
        <f>+I23</f>
        <v>0</v>
      </c>
      <c r="H80" s="390">
        <f>+J23</f>
        <v>0</v>
      </c>
      <c r="I80" s="390">
        <f>+G23</f>
        <v>0</v>
      </c>
      <c r="J80" s="390">
        <f>+H23</f>
        <v>0</v>
      </c>
    </row>
    <row r="81" spans="1:10" x14ac:dyDescent="0.3">
      <c r="A81" s="363" t="s">
        <v>224</v>
      </c>
      <c r="B81" s="362" t="s">
        <v>196</v>
      </c>
      <c r="C81" s="391" t="s">
        <v>226</v>
      </c>
      <c r="D81" s="189">
        <f>SUM(E80*+'[2]NTP Cost Allocation'!$D$284)+(I80*+'[2]NTP Cost Allocation'!$H$284)+(J80*+'[2]NTP Cost Allocation'!$I$284)-D80</f>
        <v>0</v>
      </c>
      <c r="E81" s="392"/>
      <c r="F81" s="392"/>
      <c r="G81" s="392"/>
      <c r="H81" s="392"/>
      <c r="I81" s="392"/>
      <c r="J81" s="392"/>
    </row>
    <row r="82" spans="1:10" ht="9" customHeight="1" x14ac:dyDescent="0.3">
      <c r="A82" s="370"/>
      <c r="B82" s="370"/>
      <c r="C82" s="373"/>
      <c r="D82" s="370"/>
      <c r="E82" s="370"/>
      <c r="F82" s="370"/>
      <c r="G82" s="370"/>
      <c r="H82" s="370"/>
      <c r="I82" s="370"/>
      <c r="J82" s="370"/>
    </row>
    <row r="83" spans="1:10" x14ac:dyDescent="0.3">
      <c r="A83" s="364" t="s">
        <v>176</v>
      </c>
      <c r="B83" s="362" t="s">
        <v>197</v>
      </c>
      <c r="C83" s="391" t="s">
        <v>228</v>
      </c>
      <c r="D83" s="389">
        <f>ROUNDDOWN(MIN(E83*'[2]NTP Cost Allocation'!$D$284*0.65)+(I83*'[2]NTP Cost Allocation'!$H$284*0.65)+(J83*'[2]NTP Cost Allocation'!$I$284*0.65),2)</f>
        <v>0</v>
      </c>
      <c r="E83" s="390">
        <f>+C24</f>
        <v>0</v>
      </c>
      <c r="F83" s="390">
        <f>+H24</f>
        <v>0</v>
      </c>
      <c r="G83" s="390">
        <f>+I24</f>
        <v>0</v>
      </c>
      <c r="H83" s="390">
        <f>+J24</f>
        <v>0</v>
      </c>
      <c r="I83" s="390">
        <f>+G24</f>
        <v>0</v>
      </c>
      <c r="J83" s="390">
        <f>+H24</f>
        <v>0</v>
      </c>
    </row>
    <row r="84" spans="1:10" x14ac:dyDescent="0.3">
      <c r="A84" s="364" t="s">
        <v>227</v>
      </c>
      <c r="B84" s="362" t="s">
        <v>197</v>
      </c>
      <c r="C84" s="391" t="s">
        <v>229</v>
      </c>
      <c r="D84" s="189">
        <f>SUM(E83*+'[2]NTP Cost Allocation'!$D$284)+(I83*+'[2]NTP Cost Allocation'!$H$284)+(J83*+'[2]NTP Cost Allocation'!$I$284)-D83</f>
        <v>0</v>
      </c>
      <c r="E84" s="392"/>
      <c r="F84" s="392"/>
      <c r="G84" s="392"/>
      <c r="H84" s="392"/>
      <c r="I84" s="392"/>
      <c r="J84" s="392"/>
    </row>
    <row r="85" spans="1:10" ht="9" customHeight="1" x14ac:dyDescent="0.3">
      <c r="A85" s="370"/>
      <c r="B85" s="370"/>
      <c r="C85" s="373"/>
      <c r="D85" s="370"/>
      <c r="E85" s="370"/>
      <c r="F85" s="370"/>
      <c r="G85" s="370"/>
      <c r="H85" s="370"/>
      <c r="I85" s="370"/>
      <c r="J85" s="370"/>
    </row>
    <row r="86" spans="1:10" x14ac:dyDescent="0.3">
      <c r="A86" s="363" t="s">
        <v>178</v>
      </c>
      <c r="B86" s="362" t="s">
        <v>199</v>
      </c>
      <c r="C86" s="391" t="s">
        <v>231</v>
      </c>
      <c r="D86" s="389">
        <f>ROUNDDOWN(MIN(E86*'[2]NTP Cost Allocation'!$D$284*0.65)+(I86*'[2]NTP Cost Allocation'!$H$284*0.65)+(J86*'[2]NTP Cost Allocation'!$I$284*0.65),2)</f>
        <v>0</v>
      </c>
      <c r="E86" s="390">
        <f>+C26</f>
        <v>0</v>
      </c>
      <c r="F86" s="390">
        <f>+H26</f>
        <v>0</v>
      </c>
      <c r="G86" s="390">
        <f>+I26</f>
        <v>0</v>
      </c>
      <c r="H86" s="390">
        <f>+J26</f>
        <v>0</v>
      </c>
      <c r="I86" s="390">
        <f>+G26</f>
        <v>0</v>
      </c>
      <c r="J86" s="390">
        <f>+H26</f>
        <v>0</v>
      </c>
    </row>
    <row r="87" spans="1:10" x14ac:dyDescent="0.3">
      <c r="A87" s="363" t="s">
        <v>230</v>
      </c>
      <c r="B87" s="362" t="s">
        <v>199</v>
      </c>
      <c r="C87" s="391" t="s">
        <v>232</v>
      </c>
      <c r="D87" s="189">
        <f>SUM(E86*+'[2]NTP Cost Allocation'!$D$284)+(I86*+'[2]NTP Cost Allocation'!$H$284)+(J86*+'[2]NTP Cost Allocation'!$I$284)-D86</f>
        <v>0</v>
      </c>
      <c r="E87" s="392"/>
      <c r="F87" s="392"/>
      <c r="G87" s="392"/>
      <c r="H87" s="392"/>
      <c r="I87" s="392"/>
      <c r="J87" s="392"/>
    </row>
    <row r="88" spans="1:10" x14ac:dyDescent="0.3">
      <c r="A88" s="363" t="s">
        <v>494</v>
      </c>
      <c r="B88" s="362" t="s">
        <v>470</v>
      </c>
      <c r="C88" s="393" t="s">
        <v>495</v>
      </c>
      <c r="D88" s="397"/>
      <c r="E88" s="395"/>
      <c r="F88" s="415"/>
      <c r="G88" s="415"/>
      <c r="H88" s="415"/>
      <c r="I88" s="415"/>
      <c r="J88" s="415"/>
    </row>
    <row r="89" spans="1:10" x14ac:dyDescent="0.3">
      <c r="A89" s="363" t="s">
        <v>562</v>
      </c>
      <c r="B89" s="362" t="s">
        <v>470</v>
      </c>
      <c r="C89" s="393" t="s">
        <v>496</v>
      </c>
      <c r="D89" s="397"/>
      <c r="E89" s="398"/>
      <c r="F89" s="392"/>
      <c r="G89" s="392"/>
      <c r="H89" s="392"/>
      <c r="I89" s="392"/>
      <c r="J89" s="392"/>
    </row>
    <row r="90" spans="1:10" x14ac:dyDescent="0.3">
      <c r="A90" s="363" t="s">
        <v>497</v>
      </c>
      <c r="B90" s="362" t="s">
        <v>472</v>
      </c>
      <c r="C90" s="393" t="s">
        <v>498</v>
      </c>
      <c r="D90" s="394"/>
      <c r="E90" s="395"/>
      <c r="F90" s="415"/>
      <c r="G90" s="415"/>
      <c r="H90" s="415"/>
      <c r="I90" s="415"/>
      <c r="J90" s="415"/>
    </row>
    <row r="91" spans="1:10" ht="9" customHeight="1" x14ac:dyDescent="0.3">
      <c r="A91" s="370"/>
      <c r="B91" s="370"/>
      <c r="C91" s="373"/>
      <c r="D91" s="413"/>
      <c r="E91" s="370"/>
      <c r="F91" s="370"/>
      <c r="G91" s="370"/>
      <c r="H91" s="370"/>
      <c r="I91" s="370"/>
      <c r="J91" s="370"/>
    </row>
    <row r="92" spans="1:10" x14ac:dyDescent="0.3">
      <c r="A92" s="363" t="s">
        <v>179</v>
      </c>
      <c r="B92" s="362" t="s">
        <v>200</v>
      </c>
      <c r="C92" s="391" t="s">
        <v>233</v>
      </c>
      <c r="D92" s="389">
        <f>ROUNDDOWN(MIN(E92*'[2]NTP Cost Allocation'!$D$284)+(I92*'[2]NTP Cost Allocation'!$H$284)+(J92*'[2]NTP Cost Allocation'!$I$284),2)</f>
        <v>0</v>
      </c>
      <c r="E92" s="390">
        <f>+C29</f>
        <v>0</v>
      </c>
      <c r="F92" s="390">
        <f>+H29</f>
        <v>0</v>
      </c>
      <c r="G92" s="390">
        <f>+I29</f>
        <v>0</v>
      </c>
      <c r="H92" s="390">
        <f>+J29</f>
        <v>0</v>
      </c>
      <c r="I92" s="390">
        <f>+G29</f>
        <v>0</v>
      </c>
      <c r="J92" s="390">
        <f>+H29</f>
        <v>0</v>
      </c>
    </row>
    <row r="93" spans="1:10" ht="9" customHeight="1" x14ac:dyDescent="0.3">
      <c r="A93" s="370"/>
      <c r="B93" s="370"/>
      <c r="C93" s="373"/>
      <c r="D93" s="370"/>
      <c r="E93" s="370"/>
      <c r="F93" s="370"/>
      <c r="G93" s="370"/>
      <c r="H93" s="370"/>
      <c r="I93" s="370"/>
      <c r="J93" s="370"/>
    </row>
    <row r="94" spans="1:10" x14ac:dyDescent="0.3">
      <c r="A94" s="363" t="s">
        <v>180</v>
      </c>
      <c r="B94" s="362" t="s">
        <v>201</v>
      </c>
      <c r="C94" s="391" t="s">
        <v>235</v>
      </c>
      <c r="D94" s="389">
        <f>ROUNDDOWN(MIN(E94*'[2]NTP Cost Allocation'!$D$284*0.5)+(I94*'[2]NTP Cost Allocation'!$H$284*0.5)+(J94*'[2]NTP Cost Allocation'!$I$284*0.5),2)</f>
        <v>0</v>
      </c>
      <c r="E94" s="390">
        <f>+C30</f>
        <v>0</v>
      </c>
      <c r="F94" s="390">
        <f>+H30</f>
        <v>0</v>
      </c>
      <c r="G94" s="390">
        <f>+I30</f>
        <v>0</v>
      </c>
      <c r="H94" s="390">
        <f>+J30</f>
        <v>0</v>
      </c>
      <c r="I94" s="390">
        <f>+G30</f>
        <v>0</v>
      </c>
      <c r="J94" s="390">
        <f>+H30</f>
        <v>0</v>
      </c>
    </row>
    <row r="95" spans="1:10" x14ac:dyDescent="0.3">
      <c r="A95" s="363" t="s">
        <v>453</v>
      </c>
      <c r="B95" s="362" t="s">
        <v>201</v>
      </c>
      <c r="C95" s="375" t="s">
        <v>236</v>
      </c>
      <c r="D95" s="189">
        <f>SUM(E94*+'[2]NTP Cost Allocation'!$D$284)+(I94*+'[2]NTP Cost Allocation'!$H$284)+(J94*+'[2]NTP Cost Allocation'!$I$284)-D94</f>
        <v>0</v>
      </c>
      <c r="E95" s="392"/>
      <c r="F95" s="392"/>
      <c r="G95" s="392"/>
      <c r="H95" s="392"/>
      <c r="I95" s="392"/>
      <c r="J95" s="392"/>
    </row>
    <row r="96" spans="1:10" ht="9" customHeight="1" x14ac:dyDescent="0.3">
      <c r="A96" s="370"/>
      <c r="B96" s="370"/>
      <c r="C96" s="373"/>
      <c r="D96" s="370"/>
      <c r="E96" s="370"/>
      <c r="F96" s="370"/>
      <c r="G96" s="370"/>
      <c r="H96" s="370"/>
      <c r="I96" s="370"/>
      <c r="J96" s="370"/>
    </row>
    <row r="97" spans="1:10" x14ac:dyDescent="0.3">
      <c r="A97" s="363" t="s">
        <v>181</v>
      </c>
      <c r="B97" s="362" t="s">
        <v>202</v>
      </c>
      <c r="C97" s="399" t="s">
        <v>238</v>
      </c>
      <c r="D97" s="389">
        <f>ROUNDDOWN(MIN(E97*'[2]NTP Cost Allocation'!$D$284*0.65)+(I97*'[2]NTP Cost Allocation'!$H$284*0.65)+(J97*'[2]NTP Cost Allocation'!$I$284*0.65),2)</f>
        <v>0</v>
      </c>
      <c r="E97" s="390">
        <f>+C31</f>
        <v>0</v>
      </c>
      <c r="F97" s="390">
        <f>+H31</f>
        <v>0</v>
      </c>
      <c r="G97" s="390">
        <f>+I31</f>
        <v>0</v>
      </c>
      <c r="H97" s="390">
        <f>+J31</f>
        <v>0</v>
      </c>
      <c r="I97" s="390">
        <f>+G31</f>
        <v>0</v>
      </c>
      <c r="J97" s="390">
        <f>+H31</f>
        <v>0</v>
      </c>
    </row>
    <row r="98" spans="1:10" x14ac:dyDescent="0.3">
      <c r="A98" s="363" t="s">
        <v>237</v>
      </c>
      <c r="B98" s="362" t="s">
        <v>202</v>
      </c>
      <c r="C98" s="399" t="s">
        <v>239</v>
      </c>
      <c r="D98" s="189">
        <f>SUM(E97*+'[2]NTP Cost Allocation'!$D$284)+(I97*+'[2]NTP Cost Allocation'!$H$284)+(J97*+'[2]NTP Cost Allocation'!$I$284)-D97</f>
        <v>0</v>
      </c>
      <c r="E98" s="392"/>
      <c r="F98" s="392"/>
      <c r="G98" s="392"/>
      <c r="H98" s="392"/>
      <c r="I98" s="392"/>
      <c r="J98" s="392"/>
    </row>
    <row r="99" spans="1:10" x14ac:dyDescent="0.3">
      <c r="A99" s="363" t="s">
        <v>499</v>
      </c>
      <c r="B99" s="362" t="s">
        <v>474</v>
      </c>
      <c r="C99" s="400" t="s">
        <v>500</v>
      </c>
      <c r="D99" s="397"/>
      <c r="E99" s="395"/>
      <c r="F99" s="415"/>
      <c r="G99" s="415"/>
      <c r="H99" s="415"/>
      <c r="I99" s="415"/>
      <c r="J99" s="415"/>
    </row>
    <row r="100" spans="1:10" x14ac:dyDescent="0.3">
      <c r="A100" s="363" t="s">
        <v>563</v>
      </c>
      <c r="B100" s="362" t="s">
        <v>474</v>
      </c>
      <c r="C100" s="400" t="s">
        <v>501</v>
      </c>
      <c r="D100" s="394"/>
      <c r="E100" s="398"/>
      <c r="F100" s="392"/>
      <c r="G100" s="392"/>
      <c r="H100" s="392"/>
      <c r="I100" s="392"/>
      <c r="J100" s="392"/>
    </row>
    <row r="101" spans="1:10" ht="9" customHeight="1" x14ac:dyDescent="0.3">
      <c r="A101" s="370"/>
      <c r="B101" s="370"/>
      <c r="C101" s="373"/>
      <c r="D101" s="413"/>
      <c r="E101" s="370"/>
      <c r="F101" s="370"/>
      <c r="G101" s="370"/>
      <c r="H101" s="370"/>
      <c r="I101" s="370"/>
      <c r="J101" s="370"/>
    </row>
    <row r="102" spans="1:10" x14ac:dyDescent="0.3">
      <c r="A102" s="363" t="s">
        <v>182</v>
      </c>
      <c r="B102" s="362" t="s">
        <v>203</v>
      </c>
      <c r="C102" s="399" t="s">
        <v>241</v>
      </c>
      <c r="D102" s="389">
        <f>ROUNDDOWN(MIN(E102*'[2]NTP Cost Allocation'!$D$284*0.5)+(I102*'[2]NTP Cost Allocation'!$H$284*0.5)+(J102*'[2]NTP Cost Allocation'!$I$284*0.5),2)</f>
        <v>0</v>
      </c>
      <c r="E102" s="390">
        <f>+C33</f>
        <v>0</v>
      </c>
      <c r="F102" s="390">
        <f>+H33</f>
        <v>0</v>
      </c>
      <c r="G102" s="390">
        <f>+I33</f>
        <v>0</v>
      </c>
      <c r="H102" s="390">
        <f>+J33</f>
        <v>0</v>
      </c>
      <c r="I102" s="390">
        <f>+G33</f>
        <v>0</v>
      </c>
      <c r="J102" s="390">
        <f>+H33</f>
        <v>0</v>
      </c>
    </row>
    <row r="103" spans="1:10" x14ac:dyDescent="0.3">
      <c r="A103" s="363" t="s">
        <v>240</v>
      </c>
      <c r="B103" s="362" t="s">
        <v>203</v>
      </c>
      <c r="C103" s="399" t="s">
        <v>242</v>
      </c>
      <c r="D103" s="189">
        <f>SUM(E102*+'[2]NTP Cost Allocation'!$D$284)+(I102*+'[2]NTP Cost Allocation'!$H$284)+(J102*+'[2]NTP Cost Allocation'!$I$284)-D102</f>
        <v>0</v>
      </c>
      <c r="E103" s="392"/>
      <c r="F103" s="392"/>
      <c r="G103" s="392"/>
      <c r="H103" s="392"/>
      <c r="I103" s="392"/>
      <c r="J103" s="392"/>
    </row>
    <row r="104" spans="1:10" x14ac:dyDescent="0.3">
      <c r="A104" s="363" t="s">
        <v>502</v>
      </c>
      <c r="B104" s="362" t="s">
        <v>476</v>
      </c>
      <c r="C104" s="400" t="s">
        <v>503</v>
      </c>
      <c r="D104" s="394"/>
      <c r="E104" s="395"/>
      <c r="F104" s="415"/>
      <c r="G104" s="415"/>
      <c r="H104" s="415"/>
      <c r="I104" s="415"/>
      <c r="J104" s="415"/>
    </row>
    <row r="105" spans="1:10" ht="9" customHeight="1" x14ac:dyDescent="0.3">
      <c r="A105" s="370"/>
      <c r="B105" s="370"/>
      <c r="C105" s="373"/>
      <c r="D105" s="413"/>
      <c r="E105" s="370"/>
      <c r="F105" s="370"/>
      <c r="G105" s="370"/>
      <c r="H105" s="370"/>
      <c r="I105" s="370"/>
      <c r="J105" s="370"/>
    </row>
    <row r="106" spans="1:10" x14ac:dyDescent="0.3">
      <c r="A106" s="363" t="s">
        <v>183</v>
      </c>
      <c r="B106" s="362" t="s">
        <v>204</v>
      </c>
      <c r="C106" s="399" t="s">
        <v>243</v>
      </c>
      <c r="D106" s="389">
        <f>ROUNDDOWN(MIN(E106*'[2]NTP Cost Allocation'!$D$284*0.65)+(I106*'[2]NTP Cost Allocation'!$H$284*0.65)+(J106*'[2]NTP Cost Allocation'!$I$284*0.65),2)</f>
        <v>0</v>
      </c>
      <c r="E106" s="390">
        <f>+C35</f>
        <v>0</v>
      </c>
      <c r="F106" s="390">
        <f>+H35</f>
        <v>0</v>
      </c>
      <c r="G106" s="390">
        <f>+I35</f>
        <v>0</v>
      </c>
      <c r="H106" s="390">
        <f>+J35</f>
        <v>0</v>
      </c>
      <c r="I106" s="390">
        <f>+G35</f>
        <v>0</v>
      </c>
      <c r="J106" s="390">
        <f>+H35</f>
        <v>0</v>
      </c>
    </row>
    <row r="107" spans="1:10" x14ac:dyDescent="0.3">
      <c r="A107" s="363" t="s">
        <v>245</v>
      </c>
      <c r="B107" s="362" t="s">
        <v>204</v>
      </c>
      <c r="C107" s="399" t="s">
        <v>244</v>
      </c>
      <c r="D107" s="189">
        <f>SUM(E106*+'[2]NTP Cost Allocation'!$D$284)+(I106*+'[2]NTP Cost Allocation'!$H$284)+(J106*+'[2]NTP Cost Allocation'!$I$284)-D106</f>
        <v>0</v>
      </c>
      <c r="E107" s="392"/>
      <c r="F107" s="392"/>
      <c r="G107" s="392"/>
      <c r="H107" s="392"/>
      <c r="I107" s="392"/>
      <c r="J107" s="392"/>
    </row>
    <row r="108" spans="1:10" x14ac:dyDescent="0.3">
      <c r="A108" s="363" t="s">
        <v>504</v>
      </c>
      <c r="B108" s="362" t="s">
        <v>478</v>
      </c>
      <c r="C108" s="400" t="s">
        <v>505</v>
      </c>
      <c r="D108" s="397"/>
      <c r="E108" s="395"/>
      <c r="F108" s="415"/>
      <c r="G108" s="415"/>
      <c r="H108" s="415"/>
      <c r="I108" s="415"/>
      <c r="J108" s="415"/>
    </row>
    <row r="109" spans="1:10" x14ac:dyDescent="0.3">
      <c r="A109" s="363" t="s">
        <v>564</v>
      </c>
      <c r="B109" s="362" t="s">
        <v>478</v>
      </c>
      <c r="C109" s="400" t="s">
        <v>506</v>
      </c>
      <c r="D109" s="394"/>
      <c r="E109" s="398"/>
      <c r="F109" s="392"/>
      <c r="G109" s="392"/>
      <c r="H109" s="392"/>
      <c r="I109" s="392"/>
      <c r="J109" s="392"/>
    </row>
    <row r="110" spans="1:10" ht="9" customHeight="1" x14ac:dyDescent="0.3">
      <c r="A110" s="370"/>
      <c r="B110" s="370"/>
      <c r="C110" s="373"/>
      <c r="D110" s="413"/>
      <c r="E110" s="370"/>
      <c r="F110" s="370"/>
      <c r="G110" s="370"/>
      <c r="H110" s="370"/>
      <c r="I110" s="370"/>
      <c r="J110" s="370"/>
    </row>
    <row r="111" spans="1:10" x14ac:dyDescent="0.3">
      <c r="A111" s="363" t="s">
        <v>184</v>
      </c>
      <c r="B111" s="362" t="s">
        <v>205</v>
      </c>
      <c r="C111" s="399" t="s">
        <v>250</v>
      </c>
      <c r="D111" s="389">
        <f>ROUNDDOWN(MIN(E111*'[2]NTP Cost Allocation'!$D$284*0.65)+(I111*'[2]NTP Cost Allocation'!$H$284*0.65)+(J111*'[2]NTP Cost Allocation'!$I$284*0.65),2)</f>
        <v>0</v>
      </c>
      <c r="E111" s="390">
        <f>+C37</f>
        <v>0</v>
      </c>
      <c r="F111" s="390">
        <f>+H37</f>
        <v>0</v>
      </c>
      <c r="G111" s="390">
        <f>+I37</f>
        <v>0</v>
      </c>
      <c r="H111" s="390">
        <f>+J37</f>
        <v>0</v>
      </c>
      <c r="I111" s="390">
        <f>+G37</f>
        <v>0</v>
      </c>
      <c r="J111" s="390">
        <f>+H37</f>
        <v>0</v>
      </c>
    </row>
    <row r="112" spans="1:10" x14ac:dyDescent="0.3">
      <c r="A112" s="363" t="s">
        <v>246</v>
      </c>
      <c r="B112" s="362" t="s">
        <v>205</v>
      </c>
      <c r="C112" s="399" t="s">
        <v>251</v>
      </c>
      <c r="D112" s="189">
        <f>SUM(E111*+'[2]NTP Cost Allocation'!$D$284)+(I111*+'[2]NTP Cost Allocation'!$H$284)+(J111*+'[2]NTP Cost Allocation'!$I$284)-D111</f>
        <v>0</v>
      </c>
      <c r="E112" s="392"/>
      <c r="F112" s="392"/>
      <c r="G112" s="392"/>
      <c r="H112" s="392"/>
      <c r="I112" s="392"/>
      <c r="J112" s="392"/>
    </row>
    <row r="113" spans="1:10" x14ac:dyDescent="0.3">
      <c r="A113" s="363" t="s">
        <v>507</v>
      </c>
      <c r="B113" s="362" t="s">
        <v>480</v>
      </c>
      <c r="C113" s="400" t="s">
        <v>508</v>
      </c>
      <c r="D113" s="397"/>
      <c r="E113" s="395"/>
      <c r="F113" s="415"/>
      <c r="G113" s="415"/>
      <c r="H113" s="415"/>
      <c r="I113" s="415"/>
      <c r="J113" s="415"/>
    </row>
    <row r="114" spans="1:10" x14ac:dyDescent="0.3">
      <c r="A114" s="363" t="s">
        <v>565</v>
      </c>
      <c r="B114" s="362" t="s">
        <v>480</v>
      </c>
      <c r="C114" s="400" t="s">
        <v>509</v>
      </c>
      <c r="D114" s="394"/>
      <c r="E114" s="398"/>
      <c r="F114" s="392"/>
      <c r="G114" s="392"/>
      <c r="H114" s="392"/>
      <c r="I114" s="392"/>
      <c r="J114" s="392"/>
    </row>
    <row r="115" spans="1:10" ht="9" customHeight="1" x14ac:dyDescent="0.3">
      <c r="A115" s="370"/>
      <c r="B115" s="370"/>
      <c r="C115" s="373"/>
      <c r="D115" s="413"/>
      <c r="E115" s="370"/>
      <c r="F115" s="370"/>
      <c r="G115" s="370"/>
      <c r="H115" s="370"/>
      <c r="I115" s="370"/>
      <c r="J115" s="370"/>
    </row>
    <row r="116" spans="1:10" x14ac:dyDescent="0.3">
      <c r="A116" s="361" t="s">
        <v>185</v>
      </c>
      <c r="B116" s="362" t="s">
        <v>206</v>
      </c>
      <c r="C116" s="399" t="s">
        <v>252</v>
      </c>
      <c r="D116" s="389">
        <f>ROUNDDOWN(MIN(E116*'[2]NTP Cost Allocation'!$D$284*0.5)+(I116*'[2]NTP Cost Allocation'!$H$284*0.5)+(J116*'[2]NTP Cost Allocation'!$I$284*0.5),2)</f>
        <v>0</v>
      </c>
      <c r="E116" s="390">
        <f>+C39</f>
        <v>0</v>
      </c>
      <c r="F116" s="390">
        <f>+H39</f>
        <v>0</v>
      </c>
      <c r="G116" s="390">
        <f>+I39</f>
        <v>0</v>
      </c>
      <c r="H116" s="390">
        <f>+J39</f>
        <v>0</v>
      </c>
      <c r="I116" s="390">
        <f>+G39</f>
        <v>0</v>
      </c>
      <c r="J116" s="390">
        <f>+H39</f>
        <v>0</v>
      </c>
    </row>
    <row r="117" spans="1:10" x14ac:dyDescent="0.3">
      <c r="A117" s="361" t="s">
        <v>295</v>
      </c>
      <c r="B117" s="362" t="s">
        <v>206</v>
      </c>
      <c r="C117" s="399" t="s">
        <v>253</v>
      </c>
      <c r="D117" s="189">
        <f>SUM(E116*+'[2]NTP Cost Allocation'!$D$284)+(I116*+'[2]NTP Cost Allocation'!$H$284)+(J116*+'[2]NTP Cost Allocation'!$I$284)-D116</f>
        <v>0</v>
      </c>
      <c r="E117" s="392"/>
      <c r="F117" s="392"/>
      <c r="G117" s="392"/>
      <c r="H117" s="392"/>
      <c r="I117" s="392"/>
      <c r="J117" s="392"/>
    </row>
    <row r="118" spans="1:10" x14ac:dyDescent="0.3">
      <c r="A118" s="361" t="s">
        <v>510</v>
      </c>
      <c r="B118" s="362" t="s">
        <v>482</v>
      </c>
      <c r="C118" s="400" t="s">
        <v>511</v>
      </c>
      <c r="D118" s="394"/>
      <c r="E118" s="395"/>
      <c r="F118" s="415"/>
      <c r="G118" s="415"/>
      <c r="H118" s="415"/>
      <c r="I118" s="415"/>
      <c r="J118" s="415"/>
    </row>
    <row r="119" spans="1:10" ht="9" customHeight="1" x14ac:dyDescent="0.3">
      <c r="A119" s="370"/>
      <c r="B119" s="370"/>
      <c r="C119" s="373"/>
      <c r="D119" s="413"/>
      <c r="E119" s="370"/>
      <c r="F119" s="370"/>
      <c r="G119" s="370"/>
      <c r="H119" s="370"/>
      <c r="I119" s="370"/>
      <c r="J119" s="370"/>
    </row>
    <row r="120" spans="1:10" x14ac:dyDescent="0.3">
      <c r="A120" s="366" t="s">
        <v>186</v>
      </c>
      <c r="B120" s="362" t="s">
        <v>207</v>
      </c>
      <c r="C120" s="399" t="s">
        <v>254</v>
      </c>
      <c r="D120" s="419">
        <f>ROUNDDOWN(MIN(E120*'[2]NTP Cost Allocation'!$D$284*0.5)+(I120*'[2]NTP Cost Allocation'!$H$284*0.5)+(J120*'[2]NTP Cost Allocation'!$I$284*0.5),2)</f>
        <v>0</v>
      </c>
      <c r="E120" s="390">
        <f>+C41</f>
        <v>0</v>
      </c>
      <c r="F120" s="390">
        <f>+H41</f>
        <v>0</v>
      </c>
      <c r="G120" s="390">
        <f>+I41</f>
        <v>0</v>
      </c>
      <c r="H120" s="390">
        <f>+J41</f>
        <v>0</v>
      </c>
      <c r="I120" s="390">
        <f>+G41</f>
        <v>0</v>
      </c>
      <c r="J120" s="390">
        <f>+H41</f>
        <v>0</v>
      </c>
    </row>
    <row r="121" spans="1:10" x14ac:dyDescent="0.3">
      <c r="A121" s="366" t="s">
        <v>247</v>
      </c>
      <c r="B121" s="362" t="s">
        <v>207</v>
      </c>
      <c r="C121" s="399" t="s">
        <v>255</v>
      </c>
      <c r="D121" s="179">
        <f>SUM(E120*+'[2]NTP Cost Allocation'!$D$284)+(I120*+'[2]NTP Cost Allocation'!$H$284)+(J120*+'[2]NTP Cost Allocation'!$I$284)-D120</f>
        <v>0</v>
      </c>
      <c r="E121" s="392"/>
      <c r="F121" s="392"/>
      <c r="G121" s="392"/>
      <c r="H121" s="392"/>
      <c r="I121" s="392"/>
      <c r="J121" s="392"/>
    </row>
    <row r="122" spans="1:10" x14ac:dyDescent="0.3">
      <c r="A122" s="366" t="s">
        <v>512</v>
      </c>
      <c r="B122" s="362" t="s">
        <v>484</v>
      </c>
      <c r="C122" s="400" t="s">
        <v>513</v>
      </c>
      <c r="D122" s="420"/>
      <c r="E122" s="395"/>
      <c r="F122" s="415"/>
      <c r="G122" s="415"/>
      <c r="H122" s="415"/>
      <c r="I122" s="415"/>
      <c r="J122" s="415"/>
    </row>
    <row r="123" spans="1:10" ht="9" customHeight="1" x14ac:dyDescent="0.3">
      <c r="A123" s="370"/>
      <c r="B123" s="370"/>
      <c r="C123" s="373"/>
      <c r="D123" s="413"/>
      <c r="E123" s="370"/>
      <c r="F123" s="370"/>
      <c r="G123" s="370"/>
      <c r="H123" s="370"/>
      <c r="I123" s="370"/>
      <c r="J123" s="370"/>
    </row>
    <row r="124" spans="1:10" x14ac:dyDescent="0.3">
      <c r="A124" s="376" t="s">
        <v>187</v>
      </c>
      <c r="B124" s="362" t="s">
        <v>208</v>
      </c>
      <c r="C124" s="399" t="s">
        <v>256</v>
      </c>
      <c r="D124" s="389">
        <f>ROUNDDOWN(MIN(E124*'[2]NTP Cost Allocation'!$D$284*0.65)+(I124*'[2]NTP Cost Allocation'!$H$284*0.65)+(J124*'[2]NTP Cost Allocation'!$I$284*0.65),2)</f>
        <v>0</v>
      </c>
      <c r="E124" s="390">
        <f>+C43</f>
        <v>0</v>
      </c>
      <c r="F124" s="390">
        <f>+H43</f>
        <v>0</v>
      </c>
      <c r="G124" s="390">
        <f>+I43</f>
        <v>0</v>
      </c>
      <c r="H124" s="390">
        <f>+J43</f>
        <v>0</v>
      </c>
      <c r="I124" s="390">
        <f>+G43</f>
        <v>0</v>
      </c>
      <c r="J124" s="390">
        <f>+H43</f>
        <v>0</v>
      </c>
    </row>
    <row r="125" spans="1:10" x14ac:dyDescent="0.3">
      <c r="A125" s="376" t="s">
        <v>296</v>
      </c>
      <c r="B125" s="362" t="s">
        <v>208</v>
      </c>
      <c r="C125" s="399" t="s">
        <v>257</v>
      </c>
      <c r="D125" s="189">
        <f>SUM(E124*+'[2]NTP Cost Allocation'!$D$284)+(I124*+'[2]NTP Cost Allocation'!$H$284)+(J124*+'[2]NTP Cost Allocation'!$I$284)-D124</f>
        <v>0</v>
      </c>
      <c r="E125" s="392"/>
      <c r="F125" s="392"/>
      <c r="G125" s="392"/>
      <c r="H125" s="392"/>
      <c r="I125" s="392"/>
      <c r="J125" s="392"/>
    </row>
    <row r="126" spans="1:10" ht="9" customHeight="1" x14ac:dyDescent="0.3">
      <c r="A126" s="370"/>
      <c r="B126" s="370"/>
      <c r="C126" s="373"/>
      <c r="D126" s="370"/>
      <c r="E126" s="370"/>
      <c r="F126" s="370"/>
      <c r="G126" s="370"/>
      <c r="H126" s="370"/>
      <c r="I126" s="370"/>
      <c r="J126" s="370"/>
    </row>
    <row r="127" spans="1:10" x14ac:dyDescent="0.3">
      <c r="A127" s="363" t="s">
        <v>188</v>
      </c>
      <c r="B127" s="362" t="s">
        <v>209</v>
      </c>
      <c r="C127" s="399" t="s">
        <v>258</v>
      </c>
      <c r="D127" s="389">
        <f>ROUNDDOWN(MIN(E127*'[2]NTP Cost Allocation'!$D$284*0.65)+(I127*'[2]NTP Cost Allocation'!$H$284*0.65)+(J127*'[2]NTP Cost Allocation'!$I$284*0.65),2)</f>
        <v>0</v>
      </c>
      <c r="E127" s="390">
        <f>+C44</f>
        <v>0</v>
      </c>
      <c r="F127" s="390">
        <f>+H44</f>
        <v>0</v>
      </c>
      <c r="G127" s="390">
        <f>+I44</f>
        <v>0</v>
      </c>
      <c r="H127" s="390">
        <f>+J44</f>
        <v>0</v>
      </c>
      <c r="I127" s="390">
        <f>+G44</f>
        <v>0</v>
      </c>
      <c r="J127" s="390">
        <f>+H44</f>
        <v>0</v>
      </c>
    </row>
    <row r="128" spans="1:10" x14ac:dyDescent="0.3">
      <c r="A128" s="363" t="s">
        <v>249</v>
      </c>
      <c r="B128" s="362" t="s">
        <v>209</v>
      </c>
      <c r="C128" s="399" t="s">
        <v>259</v>
      </c>
      <c r="D128" s="189">
        <f>SUM(E127*+'[2]NTP Cost Allocation'!$D$284)+(I127*+'[2]NTP Cost Allocation'!$H$284)+(J127*+'[2]NTP Cost Allocation'!$I$284)-D127</f>
        <v>0</v>
      </c>
      <c r="E128" s="392"/>
      <c r="F128" s="392"/>
      <c r="G128" s="392"/>
      <c r="H128" s="392"/>
      <c r="I128" s="392"/>
      <c r="J128" s="392"/>
    </row>
    <row r="129" spans="1:10" ht="9" customHeight="1" x14ac:dyDescent="0.3">
      <c r="A129" s="370"/>
      <c r="B129" s="370"/>
      <c r="C129" s="373"/>
      <c r="D129" s="370"/>
      <c r="E129" s="370"/>
      <c r="F129" s="370"/>
      <c r="G129" s="370"/>
      <c r="H129" s="370"/>
      <c r="I129" s="370"/>
      <c r="J129" s="370"/>
    </row>
    <row r="130" spans="1:10" x14ac:dyDescent="0.3">
      <c r="A130" s="363" t="s">
        <v>189</v>
      </c>
      <c r="B130" s="362" t="s">
        <v>210</v>
      </c>
      <c r="C130" s="399" t="s">
        <v>260</v>
      </c>
      <c r="D130" s="389">
        <f>ROUNDDOWN(MIN(E130*'[2]NTP Cost Allocation'!$D$284)+(I130*'[2]NTP Cost Allocation'!$H$284)+(J130*'[2]NTP Cost Allocation'!$I$284),2)</f>
        <v>0</v>
      </c>
      <c r="E130" s="390">
        <f>+C45</f>
        <v>0</v>
      </c>
      <c r="F130" s="390">
        <f>+H45</f>
        <v>0</v>
      </c>
      <c r="G130" s="390">
        <f>+I45</f>
        <v>0</v>
      </c>
      <c r="H130" s="390">
        <f>+J45</f>
        <v>0</v>
      </c>
      <c r="I130" s="390">
        <f>+G45</f>
        <v>0</v>
      </c>
      <c r="J130" s="390">
        <f>+H45</f>
        <v>0</v>
      </c>
    </row>
    <row r="131" spans="1:10" ht="9" customHeight="1" x14ac:dyDescent="0.3">
      <c r="A131" s="370"/>
      <c r="B131" s="370"/>
      <c r="C131" s="373"/>
      <c r="D131" s="370"/>
      <c r="E131" s="370"/>
      <c r="F131" s="370"/>
      <c r="G131" s="370"/>
      <c r="H131" s="370"/>
      <c r="I131" s="370"/>
      <c r="J131" s="370"/>
    </row>
    <row r="132" spans="1:10" ht="16.5" customHeight="1" x14ac:dyDescent="0.3">
      <c r="A132" s="377" t="s">
        <v>270</v>
      </c>
      <c r="B132" s="377" t="s">
        <v>268</v>
      </c>
      <c r="C132" s="399">
        <v>84</v>
      </c>
      <c r="D132" s="385"/>
      <c r="E132" s="392"/>
      <c r="F132" s="392"/>
      <c r="G132" s="392"/>
      <c r="H132" s="392"/>
      <c r="I132" s="392"/>
      <c r="J132" s="392"/>
    </row>
    <row r="133" spans="1:10" ht="9" customHeight="1" x14ac:dyDescent="0.3">
      <c r="A133" s="370"/>
      <c r="B133" s="370"/>
      <c r="C133" s="373"/>
      <c r="D133" s="370"/>
      <c r="E133" s="370"/>
      <c r="F133" s="370"/>
      <c r="G133" s="370"/>
      <c r="H133" s="370"/>
      <c r="I133" s="370"/>
      <c r="J133" s="370"/>
    </row>
    <row r="134" spans="1:10" ht="16.5" customHeight="1" x14ac:dyDescent="0.3">
      <c r="A134" s="377" t="s">
        <v>271</v>
      </c>
      <c r="B134" s="377" t="s">
        <v>268</v>
      </c>
      <c r="C134" s="399">
        <v>85</v>
      </c>
      <c r="D134" s="385"/>
      <c r="E134" s="392"/>
      <c r="F134" s="392"/>
      <c r="G134" s="392"/>
      <c r="H134" s="392"/>
      <c r="I134" s="392"/>
      <c r="J134" s="392"/>
    </row>
    <row r="135" spans="1:10" ht="9" customHeight="1" x14ac:dyDescent="0.3">
      <c r="A135" s="370"/>
      <c r="B135" s="370"/>
      <c r="C135" s="373"/>
      <c r="D135" s="370"/>
      <c r="E135" s="370"/>
      <c r="F135" s="370"/>
      <c r="G135" s="370"/>
      <c r="H135" s="370"/>
      <c r="I135" s="370"/>
      <c r="J135" s="370"/>
    </row>
    <row r="136" spans="1:10" ht="29.25" customHeight="1" thickBot="1" x14ac:dyDescent="0.35">
      <c r="A136" s="378" t="s">
        <v>261</v>
      </c>
      <c r="B136" s="368" t="s">
        <v>268</v>
      </c>
      <c r="C136" s="399" t="s">
        <v>262</v>
      </c>
      <c r="D136" s="401" t="e">
        <f>SUM(E137*'[2]NTP Cost Allocation'!D276)+(I137*'[2]NTP Cost Allocation'!H276)+(J137*'[2]NTP Cost Allocation'!I276)-D63-D64-D67-D69-#REF!-D75-D76-D80-D81-D83-D84-D85-D86-D87-D92-D94-D95-D97-D98-D102-D103-D106-D107-D111-D112-D116-D117-D120-D121-D124-D125-D127-D128-D130-D132-D134</f>
        <v>#REF!</v>
      </c>
      <c r="E136" s="402"/>
      <c r="F136" s="402"/>
      <c r="G136" s="402"/>
      <c r="H136" s="402"/>
      <c r="I136" s="402"/>
      <c r="J136" s="402"/>
    </row>
    <row r="137" spans="1:10" ht="15.75" customHeight="1" thickBot="1" x14ac:dyDescent="0.35">
      <c r="A137" s="187"/>
      <c r="B137" s="186"/>
      <c r="C137" s="185"/>
      <c r="D137" s="184" t="e">
        <f t="shared" ref="D137:J137" si="0">SUM(D63:D136)</f>
        <v>#REF!</v>
      </c>
      <c r="E137" s="183">
        <f t="shared" si="0"/>
        <v>0</v>
      </c>
      <c r="F137" s="183">
        <f t="shared" si="0"/>
        <v>0</v>
      </c>
      <c r="G137" s="183">
        <f t="shared" si="0"/>
        <v>0</v>
      </c>
      <c r="H137" s="183">
        <f t="shared" si="0"/>
        <v>0</v>
      </c>
      <c r="I137" s="183">
        <f t="shared" si="0"/>
        <v>0</v>
      </c>
      <c r="J137" s="183">
        <f t="shared" si="0"/>
        <v>0</v>
      </c>
    </row>
    <row r="138" spans="1:10" x14ac:dyDescent="0.3">
      <c r="A138" s="188" t="s">
        <v>267</v>
      </c>
    </row>
    <row r="139" spans="1:10" ht="43.2" x14ac:dyDescent="0.3">
      <c r="A139" s="383" t="s">
        <v>168</v>
      </c>
      <c r="B139" s="384" t="s">
        <v>169</v>
      </c>
      <c r="C139" s="384" t="s">
        <v>234</v>
      </c>
      <c r="D139" s="384" t="s">
        <v>214</v>
      </c>
      <c r="E139" s="384" t="s">
        <v>288</v>
      </c>
      <c r="F139" s="384" t="s">
        <v>556</v>
      </c>
      <c r="G139" s="384" t="s">
        <v>557</v>
      </c>
      <c r="H139" s="384" t="s">
        <v>558</v>
      </c>
      <c r="I139" s="384" t="s">
        <v>287</v>
      </c>
      <c r="J139" s="384" t="s">
        <v>289</v>
      </c>
    </row>
    <row r="140" spans="1:10" x14ac:dyDescent="0.3">
      <c r="A140" s="360" t="s">
        <v>171</v>
      </c>
      <c r="B140" s="359" t="s">
        <v>192</v>
      </c>
      <c r="C140" s="391" t="s">
        <v>264</v>
      </c>
      <c r="D140" s="389">
        <f>ROUNDDOWN(MIN(E140*'[2]NTP Cost Allocation'!$D$284)+(I140*'[2]NTP Cost Allocation'!$H$284)+(J140*'[2]NTP Cost Allocation'!$I$284),2)</f>
        <v>0</v>
      </c>
      <c r="E140" s="403">
        <f>+C16</f>
        <v>0</v>
      </c>
      <c r="F140" s="403">
        <f>+H16</f>
        <v>0</v>
      </c>
      <c r="G140" s="403">
        <f>+I16</f>
        <v>0</v>
      </c>
      <c r="H140" s="403">
        <f>+J16</f>
        <v>0</v>
      </c>
      <c r="I140" s="403">
        <f>+G16</f>
        <v>0</v>
      </c>
      <c r="J140" s="403">
        <f>+H16</f>
        <v>0</v>
      </c>
    </row>
    <row r="141" spans="1:10" ht="16.5" customHeight="1" x14ac:dyDescent="0.3">
      <c r="A141" s="377" t="s">
        <v>270</v>
      </c>
      <c r="B141" s="377" t="s">
        <v>268</v>
      </c>
      <c r="C141" s="399">
        <v>84</v>
      </c>
      <c r="D141" s="385"/>
      <c r="E141" s="392"/>
      <c r="F141" s="392"/>
      <c r="G141" s="392"/>
      <c r="H141" s="392"/>
      <c r="I141" s="392"/>
      <c r="J141" s="392"/>
    </row>
    <row r="142" spans="1:10" ht="16.5" customHeight="1" x14ac:dyDescent="0.3">
      <c r="A142" s="377" t="s">
        <v>271</v>
      </c>
      <c r="B142" s="377" t="s">
        <v>268</v>
      </c>
      <c r="C142" s="399">
        <v>85</v>
      </c>
      <c r="D142" s="385"/>
      <c r="E142" s="392"/>
      <c r="F142" s="392"/>
      <c r="G142" s="392"/>
      <c r="H142" s="392"/>
      <c r="I142" s="392"/>
      <c r="J142" s="392"/>
    </row>
    <row r="143" spans="1:10" ht="33" customHeight="1" thickBot="1" x14ac:dyDescent="0.35">
      <c r="A143" s="378" t="s">
        <v>261</v>
      </c>
      <c r="B143" s="368" t="s">
        <v>268</v>
      </c>
      <c r="C143" s="399" t="s">
        <v>262</v>
      </c>
      <c r="D143" s="401">
        <f>SUM(E144*'[2]NTP Cost Allocation'!D276)+(I144*'[2]NTP Cost Allocation'!H276)+(J144*'[2]NTP Cost Allocation'!I276)-D140-D141-D142</f>
        <v>0</v>
      </c>
      <c r="E143" s="402"/>
      <c r="F143" s="402"/>
      <c r="G143" s="402"/>
      <c r="H143" s="402"/>
      <c r="I143" s="402"/>
      <c r="J143" s="402"/>
    </row>
    <row r="144" spans="1:10" ht="15" customHeight="1" thickBot="1" x14ac:dyDescent="0.35">
      <c r="A144" s="187"/>
      <c r="B144" s="186"/>
      <c r="C144" s="185"/>
      <c r="D144" s="184">
        <f t="shared" ref="D144:J144" si="1">SUM(D140:D143)</f>
        <v>0</v>
      </c>
      <c r="E144" s="183">
        <f t="shared" si="1"/>
        <v>0</v>
      </c>
      <c r="F144" s="183">
        <f t="shared" si="1"/>
        <v>0</v>
      </c>
      <c r="G144" s="183">
        <f t="shared" si="1"/>
        <v>0</v>
      </c>
      <c r="H144" s="183">
        <f t="shared" si="1"/>
        <v>0</v>
      </c>
      <c r="I144" s="183">
        <f t="shared" si="1"/>
        <v>0</v>
      </c>
      <c r="J144" s="183">
        <f t="shared" si="1"/>
        <v>0</v>
      </c>
    </row>
    <row r="145" spans="1:10" x14ac:dyDescent="0.3">
      <c r="A145" s="188" t="s">
        <v>265</v>
      </c>
    </row>
    <row r="146" spans="1:10" ht="43.2" x14ac:dyDescent="0.3">
      <c r="A146" s="383" t="s">
        <v>168</v>
      </c>
      <c r="B146" s="384" t="s">
        <v>169</v>
      </c>
      <c r="C146" s="384" t="s">
        <v>234</v>
      </c>
      <c r="D146" s="384" t="s">
        <v>214</v>
      </c>
      <c r="E146" s="384" t="s">
        <v>288</v>
      </c>
      <c r="F146" s="384" t="s">
        <v>556</v>
      </c>
      <c r="G146" s="384" t="s">
        <v>557</v>
      </c>
      <c r="H146" s="384" t="s">
        <v>558</v>
      </c>
      <c r="I146" s="384" t="s">
        <v>287</v>
      </c>
      <c r="J146" s="384" t="s">
        <v>289</v>
      </c>
    </row>
    <row r="147" spans="1:10" x14ac:dyDescent="0.3">
      <c r="A147" s="360" t="s">
        <v>177</v>
      </c>
      <c r="B147" s="362" t="s">
        <v>198</v>
      </c>
      <c r="C147" s="391" t="s">
        <v>263</v>
      </c>
      <c r="D147" s="389">
        <f>ROUNDDOWN(MIN(E147*'[2]NTP Cost Allocation'!$D$284)+(I147*'[2]NTP Cost Allocation'!$H$284)+(J147*'[2]NTP Cost Allocation'!$I$284),2)</f>
        <v>0</v>
      </c>
      <c r="E147" s="403">
        <f>+C25</f>
        <v>0</v>
      </c>
      <c r="F147" s="403">
        <f>+H25</f>
        <v>0</v>
      </c>
      <c r="G147" s="403">
        <f>+I25</f>
        <v>0</v>
      </c>
      <c r="H147" s="403">
        <f>+J25</f>
        <v>0</v>
      </c>
      <c r="I147" s="403">
        <f>+G25</f>
        <v>0</v>
      </c>
      <c r="J147" s="403">
        <f>+H25</f>
        <v>0</v>
      </c>
    </row>
    <row r="148" spans="1:10" ht="16.5" customHeight="1" x14ac:dyDescent="0.3">
      <c r="A148" s="377" t="s">
        <v>270</v>
      </c>
      <c r="B148" s="377" t="s">
        <v>268</v>
      </c>
      <c r="C148" s="399">
        <v>84</v>
      </c>
      <c r="D148" s="385"/>
      <c r="E148" s="392"/>
      <c r="F148" s="392"/>
      <c r="G148" s="392"/>
      <c r="H148" s="392"/>
      <c r="I148" s="392"/>
      <c r="J148" s="392"/>
    </row>
    <row r="149" spans="1:10" ht="16.5" customHeight="1" x14ac:dyDescent="0.3">
      <c r="A149" s="377" t="s">
        <v>271</v>
      </c>
      <c r="B149" s="377" t="s">
        <v>268</v>
      </c>
      <c r="C149" s="399">
        <v>85</v>
      </c>
      <c r="D149" s="385"/>
      <c r="E149" s="392"/>
      <c r="F149" s="392"/>
      <c r="G149" s="392"/>
      <c r="H149" s="392"/>
      <c r="I149" s="392"/>
      <c r="J149" s="392"/>
    </row>
    <row r="150" spans="1:10" ht="30.75" customHeight="1" thickBot="1" x14ac:dyDescent="0.35">
      <c r="A150" s="378" t="s">
        <v>261</v>
      </c>
      <c r="B150" s="368" t="s">
        <v>268</v>
      </c>
      <c r="C150" s="399" t="s">
        <v>262</v>
      </c>
      <c r="D150" s="401">
        <f>SUM(E151*'[2]NTP Cost Allocation'!D276)+(I151*'[2]NTP Cost Allocation'!H276)+(J151*'[2]NTP Cost Allocation'!I276)-D147-D148-D149</f>
        <v>0</v>
      </c>
      <c r="E150" s="402"/>
      <c r="F150" s="402"/>
      <c r="G150" s="402"/>
      <c r="H150" s="402"/>
      <c r="I150" s="402"/>
      <c r="J150" s="402"/>
    </row>
    <row r="151" spans="1:10" ht="15" customHeight="1" thickBot="1" x14ac:dyDescent="0.35">
      <c r="A151" s="187"/>
      <c r="B151" s="186"/>
      <c r="C151" s="185"/>
      <c r="D151" s="184">
        <f t="shared" ref="D151:J151" si="2">SUM(D147:D150)</f>
        <v>0</v>
      </c>
      <c r="E151" s="183">
        <f t="shared" si="2"/>
        <v>0</v>
      </c>
      <c r="F151" s="183">
        <f t="shared" si="2"/>
        <v>0</v>
      </c>
      <c r="G151" s="183">
        <f t="shared" si="2"/>
        <v>0</v>
      </c>
      <c r="H151" s="183">
        <f t="shared" si="2"/>
        <v>0</v>
      </c>
      <c r="I151" s="183">
        <f t="shared" si="2"/>
        <v>0</v>
      </c>
      <c r="J151" s="183">
        <f t="shared" si="2"/>
        <v>0</v>
      </c>
    </row>
    <row r="152" spans="1:10" ht="15" thickBot="1" x14ac:dyDescent="0.35"/>
    <row r="153" spans="1:10" ht="15" thickBot="1" x14ac:dyDescent="0.35">
      <c r="B153" s="505" t="s">
        <v>415</v>
      </c>
      <c r="C153" s="506"/>
      <c r="D153" s="182">
        <f>+'[2]NTP Cost Allocation'!O58</f>
        <v>0</v>
      </c>
    </row>
    <row r="154" spans="1:10" ht="15" thickBot="1" x14ac:dyDescent="0.35">
      <c r="B154" s="505" t="s">
        <v>454</v>
      </c>
      <c r="C154" s="506"/>
      <c r="D154" s="182">
        <f>+'[2]NTP Cost Allocation'!D285+'[2]NTP Cost Allocation'!H285+'[2]NTP Cost Allocation'!I285</f>
        <v>0</v>
      </c>
      <c r="E154" s="181"/>
    </row>
    <row r="156" spans="1:10" ht="15" thickBot="1" x14ac:dyDescent="0.35"/>
    <row r="157" spans="1:10" ht="29.4" thickBot="1" x14ac:dyDescent="0.6">
      <c r="A157" s="502" t="s">
        <v>367</v>
      </c>
      <c r="B157" s="503"/>
      <c r="C157" s="503"/>
      <c r="D157" s="503"/>
      <c r="E157" s="503"/>
      <c r="F157" s="143"/>
      <c r="G157" s="144"/>
    </row>
    <row r="158" spans="1:10" x14ac:dyDescent="0.3">
      <c r="A158" s="190"/>
      <c r="B158" s="190"/>
      <c r="C158" s="190"/>
      <c r="D158" s="190"/>
      <c r="E158" s="190"/>
      <c r="F158" s="190"/>
    </row>
    <row r="159" spans="1:10" x14ac:dyDescent="0.3">
      <c r="A159" s="194" t="s">
        <v>269</v>
      </c>
      <c r="F159" s="190"/>
    </row>
    <row r="160" spans="1:10" ht="28.8" x14ac:dyDescent="0.3">
      <c r="A160" s="383" t="s">
        <v>168</v>
      </c>
      <c r="B160" s="384" t="s">
        <v>169</v>
      </c>
      <c r="C160" s="384" t="s">
        <v>234</v>
      </c>
      <c r="D160" s="384" t="s">
        <v>266</v>
      </c>
      <c r="E160" s="384" t="s">
        <v>347</v>
      </c>
      <c r="F160" s="351"/>
      <c r="G160" s="59"/>
    </row>
    <row r="161" spans="1:7" x14ac:dyDescent="0.3">
      <c r="A161" s="368" t="s">
        <v>261</v>
      </c>
      <c r="B161" s="368" t="s">
        <v>268</v>
      </c>
      <c r="C161" s="388" t="s">
        <v>262</v>
      </c>
      <c r="D161" s="389"/>
      <c r="E161" s="390"/>
      <c r="F161" s="352"/>
      <c r="G161" s="191"/>
    </row>
    <row r="162" spans="1:7" x14ac:dyDescent="0.3">
      <c r="A162" s="186"/>
      <c r="B162" s="186"/>
      <c r="C162" s="193"/>
      <c r="D162" s="192"/>
      <c r="E162" s="191"/>
      <c r="F162" s="191"/>
      <c r="G162" s="191"/>
    </row>
    <row r="163" spans="1:7" x14ac:dyDescent="0.3">
      <c r="A163" s="194" t="s">
        <v>277</v>
      </c>
    </row>
    <row r="164" spans="1:7" ht="28.8" x14ac:dyDescent="0.3">
      <c r="A164" s="383" t="s">
        <v>168</v>
      </c>
      <c r="B164" s="384" t="s">
        <v>169</v>
      </c>
      <c r="C164" s="384" t="s">
        <v>234</v>
      </c>
      <c r="D164" s="384" t="s">
        <v>266</v>
      </c>
      <c r="E164" s="384" t="s">
        <v>347</v>
      </c>
      <c r="F164" s="351"/>
      <c r="G164" s="59"/>
    </row>
    <row r="165" spans="1:7" x14ac:dyDescent="0.3">
      <c r="A165" s="368" t="s">
        <v>277</v>
      </c>
      <c r="B165" s="368" t="s">
        <v>268</v>
      </c>
      <c r="C165" s="388" t="s">
        <v>262</v>
      </c>
      <c r="D165" s="389"/>
      <c r="E165" s="390"/>
      <c r="F165" s="352"/>
      <c r="G165" s="191"/>
    </row>
    <row r="166" spans="1:7" x14ac:dyDescent="0.3">
      <c r="A166" s="186"/>
      <c r="B166" s="186"/>
      <c r="C166" s="193"/>
      <c r="D166" s="192"/>
      <c r="E166" s="191"/>
      <c r="F166" s="191"/>
      <c r="G166" s="191"/>
    </row>
    <row r="167" spans="1:7" x14ac:dyDescent="0.3">
      <c r="A167" s="190" t="s">
        <v>317</v>
      </c>
      <c r="B167" s="190"/>
      <c r="C167" s="190"/>
      <c r="D167" s="190"/>
      <c r="E167" s="190"/>
      <c r="F167" s="190"/>
      <c r="G167" s="190"/>
    </row>
    <row r="168" spans="1:7" ht="28.8" x14ac:dyDescent="0.3">
      <c r="A168" s="383" t="s">
        <v>168</v>
      </c>
      <c r="B168" s="384" t="s">
        <v>169</v>
      </c>
      <c r="C168" s="384" t="s">
        <v>234</v>
      </c>
      <c r="D168" s="384" t="s">
        <v>214</v>
      </c>
      <c r="E168" s="384" t="s">
        <v>347</v>
      </c>
      <c r="F168" s="353"/>
      <c r="G168" s="66"/>
    </row>
    <row r="169" spans="1:7" x14ac:dyDescent="0.3">
      <c r="A169" s="369" t="s">
        <v>170</v>
      </c>
      <c r="B169" s="359" t="s">
        <v>191</v>
      </c>
      <c r="C169" s="391" t="s">
        <v>215</v>
      </c>
      <c r="D169" s="389"/>
      <c r="E169" s="390"/>
      <c r="F169" s="352"/>
      <c r="G169" s="191"/>
    </row>
    <row r="170" spans="1:7" x14ac:dyDescent="0.3">
      <c r="A170" s="369" t="s">
        <v>212</v>
      </c>
      <c r="B170" s="359" t="s">
        <v>191</v>
      </c>
      <c r="C170" s="391" t="s">
        <v>216</v>
      </c>
      <c r="D170" s="189"/>
      <c r="E170" s="392"/>
      <c r="F170" s="352"/>
      <c r="G170" s="191"/>
    </row>
    <row r="171" spans="1:7" x14ac:dyDescent="0.3">
      <c r="A171" s="369" t="s">
        <v>485</v>
      </c>
      <c r="B171" s="359" t="s">
        <v>463</v>
      </c>
      <c r="C171" s="393" t="s">
        <v>486</v>
      </c>
      <c r="D171" s="394"/>
      <c r="E171" s="395"/>
      <c r="F171" s="352"/>
      <c r="G171" s="191"/>
    </row>
    <row r="172" spans="1:7" x14ac:dyDescent="0.3">
      <c r="A172" s="370"/>
      <c r="B172" s="371"/>
      <c r="C172" s="396"/>
      <c r="D172" s="409"/>
      <c r="E172" s="392"/>
      <c r="F172" s="352"/>
      <c r="G172" s="191"/>
    </row>
    <row r="173" spans="1:7" x14ac:dyDescent="0.3">
      <c r="A173" s="372" t="s">
        <v>172</v>
      </c>
      <c r="B173" s="362" t="s">
        <v>193</v>
      </c>
      <c r="C173" s="391" t="s">
        <v>217</v>
      </c>
      <c r="D173" s="389"/>
      <c r="E173" s="390"/>
      <c r="F173" s="352"/>
      <c r="G173" s="191"/>
    </row>
    <row r="174" spans="1:7" x14ac:dyDescent="0.3">
      <c r="A174" s="370"/>
      <c r="B174" s="370"/>
      <c r="C174" s="373"/>
      <c r="D174" s="370"/>
      <c r="E174" s="370"/>
      <c r="F174" s="354"/>
      <c r="G174" s="140"/>
    </row>
    <row r="175" spans="1:7" x14ac:dyDescent="0.3">
      <c r="A175" s="374" t="s">
        <v>173</v>
      </c>
      <c r="B175" s="362" t="s">
        <v>194</v>
      </c>
      <c r="C175" s="391" t="s">
        <v>219</v>
      </c>
      <c r="D175" s="389"/>
      <c r="E175" s="390"/>
      <c r="F175" s="352"/>
      <c r="G175" s="191"/>
    </row>
    <row r="176" spans="1:7" x14ac:dyDescent="0.3">
      <c r="A176" s="374" t="s">
        <v>218</v>
      </c>
      <c r="B176" s="362" t="s">
        <v>194</v>
      </c>
      <c r="C176" s="391" t="s">
        <v>222</v>
      </c>
      <c r="D176" s="189"/>
      <c r="E176" s="392"/>
      <c r="F176" s="352"/>
      <c r="G176" s="191"/>
    </row>
    <row r="177" spans="1:7" x14ac:dyDescent="0.3">
      <c r="A177" s="374" t="s">
        <v>487</v>
      </c>
      <c r="B177" s="362" t="s">
        <v>465</v>
      </c>
      <c r="C177" s="393" t="s">
        <v>488</v>
      </c>
      <c r="D177" s="397"/>
      <c r="E177" s="395"/>
      <c r="F177" s="352"/>
      <c r="G177" s="191"/>
    </row>
    <row r="178" spans="1:7" x14ac:dyDescent="0.3">
      <c r="A178" s="374" t="s">
        <v>560</v>
      </c>
      <c r="B178" s="362" t="s">
        <v>465</v>
      </c>
      <c r="C178" s="393" t="s">
        <v>489</v>
      </c>
      <c r="D178" s="397"/>
      <c r="E178" s="398"/>
      <c r="F178" s="352"/>
      <c r="G178" s="191"/>
    </row>
    <row r="179" spans="1:7" x14ac:dyDescent="0.3">
      <c r="A179" s="374" t="s">
        <v>559</v>
      </c>
      <c r="B179" s="362" t="s">
        <v>466</v>
      </c>
      <c r="C179" s="393" t="s">
        <v>490</v>
      </c>
      <c r="D179" s="394"/>
      <c r="E179" s="395"/>
      <c r="F179" s="352"/>
      <c r="G179" s="191"/>
    </row>
    <row r="180" spans="1:7" x14ac:dyDescent="0.3">
      <c r="A180" s="370"/>
      <c r="B180" s="370"/>
      <c r="C180" s="373"/>
      <c r="D180" s="413"/>
      <c r="E180" s="370"/>
      <c r="F180" s="354"/>
      <c r="G180" s="140"/>
    </row>
    <row r="181" spans="1:7" x14ac:dyDescent="0.3">
      <c r="A181" s="405" t="s">
        <v>174</v>
      </c>
      <c r="B181" s="406" t="s">
        <v>195</v>
      </c>
      <c r="C181" s="407" t="s">
        <v>221</v>
      </c>
      <c r="D181" s="389"/>
      <c r="E181" s="408"/>
      <c r="F181" s="352"/>
      <c r="G181" s="191"/>
    </row>
    <row r="182" spans="1:7" x14ac:dyDescent="0.3">
      <c r="A182" s="405" t="s">
        <v>220</v>
      </c>
      <c r="B182" s="406" t="s">
        <v>195</v>
      </c>
      <c r="C182" s="407" t="s">
        <v>223</v>
      </c>
      <c r="D182" s="189"/>
      <c r="E182" s="409"/>
      <c r="F182" s="352"/>
      <c r="G182" s="191"/>
    </row>
    <row r="183" spans="1:7" x14ac:dyDescent="0.3">
      <c r="A183" s="405" t="s">
        <v>491</v>
      </c>
      <c r="B183" s="406" t="s">
        <v>468</v>
      </c>
      <c r="C183" s="410" t="s">
        <v>492</v>
      </c>
      <c r="D183" s="397"/>
      <c r="E183" s="411"/>
      <c r="F183" s="352"/>
      <c r="G183" s="191"/>
    </row>
    <row r="184" spans="1:7" x14ac:dyDescent="0.3">
      <c r="A184" s="405" t="s">
        <v>561</v>
      </c>
      <c r="B184" s="406" t="s">
        <v>468</v>
      </c>
      <c r="C184" s="410" t="s">
        <v>493</v>
      </c>
      <c r="D184" s="394"/>
      <c r="E184" s="412"/>
      <c r="F184" s="352"/>
      <c r="G184" s="191"/>
    </row>
    <row r="185" spans="1:7" x14ac:dyDescent="0.3">
      <c r="A185" s="370"/>
      <c r="B185" s="370"/>
      <c r="C185" s="373"/>
      <c r="D185" s="413"/>
      <c r="E185" s="370"/>
      <c r="F185" s="354"/>
      <c r="G185" s="140"/>
    </row>
    <row r="186" spans="1:7" x14ac:dyDescent="0.3">
      <c r="A186" s="363" t="s">
        <v>175</v>
      </c>
      <c r="B186" s="362" t="s">
        <v>196</v>
      </c>
      <c r="C186" s="391" t="s">
        <v>225</v>
      </c>
      <c r="D186" s="389"/>
      <c r="E186" s="390"/>
      <c r="F186" s="352"/>
      <c r="G186" s="191"/>
    </row>
    <row r="187" spans="1:7" x14ac:dyDescent="0.3">
      <c r="A187" s="363" t="s">
        <v>224</v>
      </c>
      <c r="B187" s="362" t="s">
        <v>196</v>
      </c>
      <c r="C187" s="391" t="s">
        <v>226</v>
      </c>
      <c r="D187" s="189"/>
      <c r="E187" s="392"/>
      <c r="F187" s="352"/>
      <c r="G187" s="191"/>
    </row>
    <row r="188" spans="1:7" x14ac:dyDescent="0.3">
      <c r="A188" s="370"/>
      <c r="B188" s="370"/>
      <c r="C188" s="373"/>
      <c r="D188" s="370"/>
      <c r="E188" s="370"/>
      <c r="F188" s="354"/>
      <c r="G188" s="140"/>
    </row>
    <row r="189" spans="1:7" x14ac:dyDescent="0.3">
      <c r="A189" s="364" t="s">
        <v>176</v>
      </c>
      <c r="B189" s="362" t="s">
        <v>197</v>
      </c>
      <c r="C189" s="391" t="s">
        <v>228</v>
      </c>
      <c r="D189" s="389"/>
      <c r="E189" s="390"/>
      <c r="F189" s="352"/>
      <c r="G189" s="191"/>
    </row>
    <row r="190" spans="1:7" x14ac:dyDescent="0.3">
      <c r="A190" s="364" t="s">
        <v>227</v>
      </c>
      <c r="B190" s="362" t="s">
        <v>197</v>
      </c>
      <c r="C190" s="391" t="s">
        <v>229</v>
      </c>
      <c r="D190" s="189"/>
      <c r="E190" s="392"/>
      <c r="F190" s="352"/>
      <c r="G190" s="191"/>
    </row>
    <row r="191" spans="1:7" x14ac:dyDescent="0.3">
      <c r="A191" s="370"/>
      <c r="B191" s="370"/>
      <c r="C191" s="373"/>
      <c r="D191" s="370"/>
      <c r="E191" s="370"/>
      <c r="F191" s="354"/>
      <c r="G191" s="140"/>
    </row>
    <row r="192" spans="1:7" x14ac:dyDescent="0.3">
      <c r="A192" s="363" t="s">
        <v>178</v>
      </c>
      <c r="B192" s="362" t="s">
        <v>199</v>
      </c>
      <c r="C192" s="391" t="s">
        <v>231</v>
      </c>
      <c r="D192" s="389"/>
      <c r="E192" s="390"/>
      <c r="F192" s="352"/>
      <c r="G192" s="191"/>
    </row>
    <row r="193" spans="1:7" x14ac:dyDescent="0.3">
      <c r="A193" s="363" t="s">
        <v>230</v>
      </c>
      <c r="B193" s="362" t="s">
        <v>199</v>
      </c>
      <c r="C193" s="391" t="s">
        <v>232</v>
      </c>
      <c r="D193" s="189"/>
      <c r="E193" s="392"/>
      <c r="F193" s="352"/>
      <c r="G193" s="191"/>
    </row>
    <row r="194" spans="1:7" x14ac:dyDescent="0.3">
      <c r="A194" s="363" t="s">
        <v>494</v>
      </c>
      <c r="B194" s="362" t="s">
        <v>470</v>
      </c>
      <c r="C194" s="393" t="s">
        <v>495</v>
      </c>
      <c r="D194" s="397"/>
      <c r="E194" s="395"/>
      <c r="F194" s="352"/>
      <c r="G194" s="191"/>
    </row>
    <row r="195" spans="1:7" x14ac:dyDescent="0.3">
      <c r="A195" s="363" t="s">
        <v>562</v>
      </c>
      <c r="B195" s="362" t="s">
        <v>470</v>
      </c>
      <c r="C195" s="393" t="s">
        <v>496</v>
      </c>
      <c r="D195" s="397"/>
      <c r="E195" s="398"/>
      <c r="F195" s="352"/>
      <c r="G195" s="191"/>
    </row>
    <row r="196" spans="1:7" x14ac:dyDescent="0.3">
      <c r="A196" s="363" t="s">
        <v>497</v>
      </c>
      <c r="B196" s="362" t="s">
        <v>472</v>
      </c>
      <c r="C196" s="393" t="s">
        <v>498</v>
      </c>
      <c r="D196" s="394"/>
      <c r="E196" s="395"/>
      <c r="F196" s="352"/>
      <c r="G196" s="191"/>
    </row>
    <row r="197" spans="1:7" x14ac:dyDescent="0.3">
      <c r="A197" s="370"/>
      <c r="B197" s="370"/>
      <c r="C197" s="373"/>
      <c r="D197" s="413"/>
      <c r="E197" s="370"/>
      <c r="F197" s="354"/>
      <c r="G197" s="140"/>
    </row>
    <row r="198" spans="1:7" x14ac:dyDescent="0.3">
      <c r="A198" s="363" t="s">
        <v>179</v>
      </c>
      <c r="B198" s="362" t="s">
        <v>200</v>
      </c>
      <c r="C198" s="391" t="s">
        <v>233</v>
      </c>
      <c r="D198" s="389"/>
      <c r="E198" s="390"/>
      <c r="F198" s="352"/>
      <c r="G198" s="191"/>
    </row>
    <row r="199" spans="1:7" x14ac:dyDescent="0.3">
      <c r="A199" s="370"/>
      <c r="B199" s="370"/>
      <c r="C199" s="373"/>
      <c r="D199" s="370"/>
      <c r="E199" s="370"/>
      <c r="F199" s="354"/>
      <c r="G199" s="140"/>
    </row>
    <row r="200" spans="1:7" x14ac:dyDescent="0.3">
      <c r="A200" s="363" t="s">
        <v>180</v>
      </c>
      <c r="B200" s="362" t="s">
        <v>201</v>
      </c>
      <c r="C200" s="391" t="s">
        <v>235</v>
      </c>
      <c r="D200" s="389"/>
      <c r="E200" s="390"/>
      <c r="F200" s="352"/>
      <c r="G200" s="191"/>
    </row>
    <row r="201" spans="1:7" x14ac:dyDescent="0.3">
      <c r="A201" s="363" t="s">
        <v>453</v>
      </c>
      <c r="B201" s="362" t="s">
        <v>201</v>
      </c>
      <c r="C201" s="375" t="s">
        <v>236</v>
      </c>
      <c r="D201" s="189"/>
      <c r="E201" s="392"/>
      <c r="F201" s="352"/>
      <c r="G201" s="191"/>
    </row>
    <row r="202" spans="1:7" x14ac:dyDescent="0.3">
      <c r="A202" s="370"/>
      <c r="B202" s="370"/>
      <c r="C202" s="373"/>
      <c r="D202" s="370"/>
      <c r="E202" s="370"/>
      <c r="F202" s="354"/>
      <c r="G202" s="140"/>
    </row>
    <row r="203" spans="1:7" x14ac:dyDescent="0.3">
      <c r="A203" s="363" t="s">
        <v>181</v>
      </c>
      <c r="B203" s="362" t="s">
        <v>202</v>
      </c>
      <c r="C203" s="399" t="s">
        <v>238</v>
      </c>
      <c r="D203" s="389"/>
      <c r="E203" s="390"/>
      <c r="F203" s="352"/>
      <c r="G203" s="191"/>
    </row>
    <row r="204" spans="1:7" x14ac:dyDescent="0.3">
      <c r="A204" s="363" t="s">
        <v>237</v>
      </c>
      <c r="B204" s="362" t="s">
        <v>202</v>
      </c>
      <c r="C204" s="399" t="s">
        <v>239</v>
      </c>
      <c r="D204" s="189"/>
      <c r="E204" s="392"/>
      <c r="F204" s="352"/>
      <c r="G204" s="191"/>
    </row>
    <row r="205" spans="1:7" x14ac:dyDescent="0.3">
      <c r="A205" s="363" t="s">
        <v>499</v>
      </c>
      <c r="B205" s="362" t="s">
        <v>474</v>
      </c>
      <c r="C205" s="400" t="s">
        <v>500</v>
      </c>
      <c r="D205" s="397"/>
      <c r="E205" s="395"/>
      <c r="F205" s="352"/>
      <c r="G205" s="191"/>
    </row>
    <row r="206" spans="1:7" x14ac:dyDescent="0.3">
      <c r="A206" s="363" t="s">
        <v>563</v>
      </c>
      <c r="B206" s="362" t="s">
        <v>474</v>
      </c>
      <c r="C206" s="400" t="s">
        <v>501</v>
      </c>
      <c r="D206" s="394"/>
      <c r="E206" s="398"/>
      <c r="F206" s="352"/>
      <c r="G206" s="191"/>
    </row>
    <row r="207" spans="1:7" x14ac:dyDescent="0.3">
      <c r="A207" s="370"/>
      <c r="B207" s="370"/>
      <c r="C207" s="373"/>
      <c r="D207" s="413"/>
      <c r="E207" s="370"/>
      <c r="F207" s="354"/>
      <c r="G207" s="140"/>
    </row>
    <row r="208" spans="1:7" x14ac:dyDescent="0.3">
      <c r="A208" s="363" t="s">
        <v>182</v>
      </c>
      <c r="B208" s="362" t="s">
        <v>203</v>
      </c>
      <c r="C208" s="399" t="s">
        <v>241</v>
      </c>
      <c r="D208" s="389"/>
      <c r="E208" s="390"/>
      <c r="F208" s="352"/>
      <c r="G208" s="191"/>
    </row>
    <row r="209" spans="1:7" x14ac:dyDescent="0.3">
      <c r="A209" s="363" t="s">
        <v>240</v>
      </c>
      <c r="B209" s="362" t="s">
        <v>203</v>
      </c>
      <c r="C209" s="399" t="s">
        <v>242</v>
      </c>
      <c r="D209" s="189"/>
      <c r="E209" s="392"/>
      <c r="F209" s="352"/>
      <c r="G209" s="191"/>
    </row>
    <row r="210" spans="1:7" x14ac:dyDescent="0.3">
      <c r="A210" s="363" t="s">
        <v>502</v>
      </c>
      <c r="B210" s="362" t="s">
        <v>476</v>
      </c>
      <c r="C210" s="400" t="s">
        <v>503</v>
      </c>
      <c r="D210" s="394"/>
      <c r="E210" s="395"/>
      <c r="F210" s="352"/>
      <c r="G210" s="191"/>
    </row>
    <row r="211" spans="1:7" x14ac:dyDescent="0.3">
      <c r="A211" s="370"/>
      <c r="B211" s="370"/>
      <c r="C211" s="373"/>
      <c r="D211" s="413"/>
      <c r="E211" s="370"/>
      <c r="F211" s="354"/>
      <c r="G211" s="140"/>
    </row>
    <row r="212" spans="1:7" x14ac:dyDescent="0.3">
      <c r="A212" s="363" t="s">
        <v>183</v>
      </c>
      <c r="B212" s="362" t="s">
        <v>204</v>
      </c>
      <c r="C212" s="399" t="s">
        <v>243</v>
      </c>
      <c r="D212" s="389"/>
      <c r="E212" s="390"/>
      <c r="F212" s="352"/>
      <c r="G212" s="191"/>
    </row>
    <row r="213" spans="1:7" x14ac:dyDescent="0.3">
      <c r="A213" s="363" t="s">
        <v>245</v>
      </c>
      <c r="B213" s="362" t="s">
        <v>204</v>
      </c>
      <c r="C213" s="399" t="s">
        <v>244</v>
      </c>
      <c r="D213" s="189"/>
      <c r="E213" s="392"/>
      <c r="F213" s="352"/>
      <c r="G213" s="191"/>
    </row>
    <row r="214" spans="1:7" x14ac:dyDescent="0.3">
      <c r="A214" s="363" t="s">
        <v>504</v>
      </c>
      <c r="B214" s="362" t="s">
        <v>478</v>
      </c>
      <c r="C214" s="400" t="s">
        <v>505</v>
      </c>
      <c r="D214" s="397"/>
      <c r="E214" s="395"/>
      <c r="F214" s="352"/>
      <c r="G214" s="191"/>
    </row>
    <row r="215" spans="1:7" x14ac:dyDescent="0.3">
      <c r="A215" s="363" t="s">
        <v>564</v>
      </c>
      <c r="B215" s="362" t="s">
        <v>478</v>
      </c>
      <c r="C215" s="400" t="s">
        <v>506</v>
      </c>
      <c r="D215" s="394"/>
      <c r="E215" s="398"/>
      <c r="F215" s="352"/>
      <c r="G215" s="191"/>
    </row>
    <row r="216" spans="1:7" x14ac:dyDescent="0.3">
      <c r="A216" s="370"/>
      <c r="B216" s="370"/>
      <c r="C216" s="373"/>
      <c r="D216" s="413"/>
      <c r="E216" s="370"/>
      <c r="F216" s="354"/>
      <c r="G216" s="140"/>
    </row>
    <row r="217" spans="1:7" x14ac:dyDescent="0.3">
      <c r="A217" s="363" t="s">
        <v>184</v>
      </c>
      <c r="B217" s="362" t="s">
        <v>205</v>
      </c>
      <c r="C217" s="399" t="s">
        <v>250</v>
      </c>
      <c r="D217" s="389"/>
      <c r="E217" s="390"/>
      <c r="F217" s="352"/>
      <c r="G217" s="191"/>
    </row>
    <row r="218" spans="1:7" x14ac:dyDescent="0.3">
      <c r="A218" s="363" t="s">
        <v>246</v>
      </c>
      <c r="B218" s="362" t="s">
        <v>205</v>
      </c>
      <c r="C218" s="399" t="s">
        <v>251</v>
      </c>
      <c r="D218" s="189"/>
      <c r="E218" s="392"/>
      <c r="F218" s="352"/>
      <c r="G218" s="191"/>
    </row>
    <row r="219" spans="1:7" x14ac:dyDescent="0.3">
      <c r="A219" s="363" t="s">
        <v>507</v>
      </c>
      <c r="B219" s="362" t="s">
        <v>480</v>
      </c>
      <c r="C219" s="400" t="s">
        <v>508</v>
      </c>
      <c r="D219" s="397"/>
      <c r="E219" s="395"/>
      <c r="F219" s="352"/>
      <c r="G219" s="191"/>
    </row>
    <row r="220" spans="1:7" x14ac:dyDescent="0.3">
      <c r="A220" s="363" t="s">
        <v>565</v>
      </c>
      <c r="B220" s="362" t="s">
        <v>480</v>
      </c>
      <c r="C220" s="400" t="s">
        <v>509</v>
      </c>
      <c r="D220" s="394"/>
      <c r="E220" s="398"/>
      <c r="F220" s="352"/>
      <c r="G220" s="191"/>
    </row>
    <row r="221" spans="1:7" x14ac:dyDescent="0.3">
      <c r="A221" s="370"/>
      <c r="B221" s="370"/>
      <c r="C221" s="373"/>
      <c r="D221" s="413"/>
      <c r="E221" s="370"/>
      <c r="F221" s="354"/>
      <c r="G221" s="140"/>
    </row>
    <row r="222" spans="1:7" x14ac:dyDescent="0.3">
      <c r="A222" s="361" t="s">
        <v>185</v>
      </c>
      <c r="B222" s="362" t="s">
        <v>206</v>
      </c>
      <c r="C222" s="399" t="s">
        <v>252</v>
      </c>
      <c r="D222" s="389"/>
      <c r="E222" s="390"/>
      <c r="F222" s="352"/>
      <c r="G222" s="191"/>
    </row>
    <row r="223" spans="1:7" x14ac:dyDescent="0.3">
      <c r="A223" s="361" t="s">
        <v>295</v>
      </c>
      <c r="B223" s="362" t="s">
        <v>206</v>
      </c>
      <c r="C223" s="399" t="s">
        <v>253</v>
      </c>
      <c r="D223" s="189"/>
      <c r="E223" s="392"/>
      <c r="F223" s="352"/>
      <c r="G223" s="191"/>
    </row>
    <row r="224" spans="1:7" x14ac:dyDescent="0.3">
      <c r="A224" s="361" t="s">
        <v>510</v>
      </c>
      <c r="B224" s="362" t="s">
        <v>482</v>
      </c>
      <c r="C224" s="400" t="s">
        <v>511</v>
      </c>
      <c r="D224" s="394"/>
      <c r="E224" s="395"/>
      <c r="F224" s="352"/>
      <c r="G224" s="191"/>
    </row>
    <row r="225" spans="1:7" x14ac:dyDescent="0.3">
      <c r="A225" s="370"/>
      <c r="B225" s="370"/>
      <c r="C225" s="373"/>
      <c r="D225" s="413"/>
      <c r="E225" s="370"/>
      <c r="F225" s="354"/>
      <c r="G225" s="140"/>
    </row>
    <row r="226" spans="1:7" x14ac:dyDescent="0.3">
      <c r="A226" s="366" t="s">
        <v>186</v>
      </c>
      <c r="B226" s="362" t="s">
        <v>207</v>
      </c>
      <c r="C226" s="399" t="s">
        <v>254</v>
      </c>
      <c r="D226" s="419"/>
      <c r="E226" s="390"/>
      <c r="F226" s="352"/>
      <c r="G226" s="191"/>
    </row>
    <row r="227" spans="1:7" x14ac:dyDescent="0.3">
      <c r="A227" s="366" t="s">
        <v>247</v>
      </c>
      <c r="B227" s="362" t="s">
        <v>207</v>
      </c>
      <c r="C227" s="399" t="s">
        <v>255</v>
      </c>
      <c r="D227" s="179"/>
      <c r="E227" s="392"/>
      <c r="F227" s="352"/>
      <c r="G227" s="191"/>
    </row>
    <row r="228" spans="1:7" x14ac:dyDescent="0.3">
      <c r="A228" s="366" t="s">
        <v>512</v>
      </c>
      <c r="B228" s="362" t="s">
        <v>484</v>
      </c>
      <c r="C228" s="400" t="s">
        <v>513</v>
      </c>
      <c r="D228" s="420"/>
      <c r="E228" s="395"/>
      <c r="F228" s="352"/>
      <c r="G228" s="191"/>
    </row>
    <row r="229" spans="1:7" x14ac:dyDescent="0.3">
      <c r="A229" s="370"/>
      <c r="B229" s="370"/>
      <c r="C229" s="373"/>
      <c r="D229" s="413"/>
      <c r="E229" s="370"/>
      <c r="F229" s="354"/>
      <c r="G229" s="140"/>
    </row>
    <row r="230" spans="1:7" x14ac:dyDescent="0.3">
      <c r="A230" s="376" t="s">
        <v>187</v>
      </c>
      <c r="B230" s="362" t="s">
        <v>208</v>
      </c>
      <c r="C230" s="399" t="s">
        <v>256</v>
      </c>
      <c r="D230" s="389"/>
      <c r="E230" s="390"/>
      <c r="F230" s="352"/>
      <c r="G230" s="191"/>
    </row>
    <row r="231" spans="1:7" x14ac:dyDescent="0.3">
      <c r="A231" s="376" t="s">
        <v>296</v>
      </c>
      <c r="B231" s="362" t="s">
        <v>208</v>
      </c>
      <c r="C231" s="399" t="s">
        <v>257</v>
      </c>
      <c r="D231" s="189"/>
      <c r="E231" s="392"/>
      <c r="F231" s="352"/>
      <c r="G231" s="191"/>
    </row>
    <row r="232" spans="1:7" x14ac:dyDescent="0.3">
      <c r="A232" s="370"/>
      <c r="B232" s="370"/>
      <c r="C232" s="373"/>
      <c r="D232" s="370"/>
      <c r="E232" s="370"/>
      <c r="F232" s="354"/>
      <c r="G232" s="140"/>
    </row>
    <row r="233" spans="1:7" x14ac:dyDescent="0.3">
      <c r="A233" s="363" t="s">
        <v>188</v>
      </c>
      <c r="B233" s="362" t="s">
        <v>209</v>
      </c>
      <c r="C233" s="399" t="s">
        <v>258</v>
      </c>
      <c r="D233" s="389"/>
      <c r="E233" s="390"/>
      <c r="F233" s="352"/>
      <c r="G233" s="191"/>
    </row>
    <row r="234" spans="1:7" x14ac:dyDescent="0.3">
      <c r="A234" s="363" t="s">
        <v>249</v>
      </c>
      <c r="B234" s="362" t="s">
        <v>209</v>
      </c>
      <c r="C234" s="399" t="s">
        <v>259</v>
      </c>
      <c r="D234" s="189"/>
      <c r="E234" s="392"/>
      <c r="F234" s="352"/>
      <c r="G234" s="191"/>
    </row>
    <row r="235" spans="1:7" x14ac:dyDescent="0.3">
      <c r="A235" s="370"/>
      <c r="B235" s="370"/>
      <c r="C235" s="373"/>
      <c r="D235" s="370"/>
      <c r="E235" s="370"/>
      <c r="F235" s="354"/>
      <c r="G235" s="140"/>
    </row>
    <row r="236" spans="1:7" x14ac:dyDescent="0.3">
      <c r="A236" s="363" t="s">
        <v>189</v>
      </c>
      <c r="B236" s="362" t="s">
        <v>210</v>
      </c>
      <c r="C236" s="399" t="s">
        <v>260</v>
      </c>
      <c r="D236" s="389"/>
      <c r="E236" s="390"/>
      <c r="F236" s="352"/>
      <c r="G236" s="191"/>
    </row>
    <row r="237" spans="1:7" x14ac:dyDescent="0.3">
      <c r="A237" s="370"/>
      <c r="B237" s="370"/>
      <c r="C237" s="373"/>
      <c r="D237" s="370"/>
      <c r="E237" s="370"/>
      <c r="F237" s="354"/>
      <c r="G237" s="140"/>
    </row>
    <row r="238" spans="1:7" x14ac:dyDescent="0.3">
      <c r="A238" s="377" t="s">
        <v>270</v>
      </c>
      <c r="B238" s="377" t="s">
        <v>268</v>
      </c>
      <c r="C238" s="399">
        <v>84</v>
      </c>
      <c r="D238" s="385"/>
      <c r="E238" s="392"/>
      <c r="F238" s="352"/>
      <c r="G238" s="191"/>
    </row>
    <row r="239" spans="1:7" x14ac:dyDescent="0.3">
      <c r="A239" s="370"/>
      <c r="B239" s="370"/>
      <c r="C239" s="373"/>
      <c r="D239" s="370"/>
      <c r="E239" s="370"/>
      <c r="F239" s="354"/>
      <c r="G239" s="140"/>
    </row>
    <row r="240" spans="1:7" x14ac:dyDescent="0.3">
      <c r="A240" s="377" t="s">
        <v>271</v>
      </c>
      <c r="B240" s="377" t="s">
        <v>268</v>
      </c>
      <c r="C240" s="399">
        <v>85</v>
      </c>
      <c r="D240" s="385"/>
      <c r="E240" s="392"/>
      <c r="F240" s="352"/>
      <c r="G240" s="191"/>
    </row>
    <row r="241" spans="1:7" x14ac:dyDescent="0.3">
      <c r="A241" s="370"/>
      <c r="B241" s="370"/>
      <c r="C241" s="373"/>
      <c r="D241" s="370"/>
      <c r="E241" s="370"/>
      <c r="F241" s="354"/>
      <c r="G241" s="140"/>
    </row>
    <row r="242" spans="1:7" ht="15" thickBot="1" x14ac:dyDescent="0.35">
      <c r="A242" s="378" t="s">
        <v>261</v>
      </c>
      <c r="B242" s="368" t="s">
        <v>268</v>
      </c>
      <c r="C242" s="399" t="s">
        <v>262</v>
      </c>
      <c r="D242" s="401"/>
      <c r="E242" s="402"/>
      <c r="F242" s="352"/>
      <c r="G242" s="191"/>
    </row>
    <row r="243" spans="1:7" ht="15" thickBot="1" x14ac:dyDescent="0.35">
      <c r="A243" s="187"/>
      <c r="B243" s="186"/>
      <c r="C243" s="185"/>
      <c r="D243" s="184"/>
      <c r="E243" s="183"/>
      <c r="F243" s="141"/>
      <c r="G243" s="67"/>
    </row>
    <row r="244" spans="1:7" x14ac:dyDescent="0.3">
      <c r="A244" s="188" t="s">
        <v>267</v>
      </c>
      <c r="F244" s="45"/>
      <c r="G244" s="45"/>
    </row>
    <row r="245" spans="1:7" ht="28.8" x14ac:dyDescent="0.3">
      <c r="A245" s="383" t="s">
        <v>168</v>
      </c>
      <c r="B245" s="384" t="s">
        <v>169</v>
      </c>
      <c r="C245" s="384" t="s">
        <v>234</v>
      </c>
      <c r="D245" s="384" t="s">
        <v>214</v>
      </c>
      <c r="E245" s="384" t="s">
        <v>347</v>
      </c>
      <c r="F245" s="353"/>
      <c r="G245" s="66"/>
    </row>
    <row r="246" spans="1:7" x14ac:dyDescent="0.3">
      <c r="A246" s="360" t="s">
        <v>171</v>
      </c>
      <c r="B246" s="359" t="s">
        <v>192</v>
      </c>
      <c r="C246" s="391" t="s">
        <v>264</v>
      </c>
      <c r="D246" s="389"/>
      <c r="E246" s="403"/>
      <c r="F246" s="355"/>
      <c r="G246" s="142"/>
    </row>
    <row r="247" spans="1:7" x14ac:dyDescent="0.3">
      <c r="A247" s="377" t="s">
        <v>270</v>
      </c>
      <c r="B247" s="377" t="s">
        <v>268</v>
      </c>
      <c r="C247" s="399">
        <v>84</v>
      </c>
      <c r="D247" s="385"/>
      <c r="E247" s="392"/>
      <c r="F247" s="352"/>
      <c r="G247" s="191"/>
    </row>
    <row r="248" spans="1:7" x14ac:dyDescent="0.3">
      <c r="A248" s="377" t="s">
        <v>271</v>
      </c>
      <c r="B248" s="377" t="s">
        <v>268</v>
      </c>
      <c r="C248" s="399">
        <v>85</v>
      </c>
      <c r="D248" s="385"/>
      <c r="E248" s="392"/>
      <c r="F248" s="352"/>
      <c r="G248" s="191"/>
    </row>
    <row r="249" spans="1:7" ht="15" thickBot="1" x14ac:dyDescent="0.35">
      <c r="A249" s="378" t="s">
        <v>261</v>
      </c>
      <c r="B249" s="368" t="s">
        <v>268</v>
      </c>
      <c r="C249" s="399" t="s">
        <v>262</v>
      </c>
      <c r="D249" s="401"/>
      <c r="E249" s="402"/>
      <c r="F249" s="352"/>
      <c r="G249" s="191"/>
    </row>
    <row r="250" spans="1:7" ht="15" thickBot="1" x14ac:dyDescent="0.35">
      <c r="A250" s="187"/>
      <c r="B250" s="186"/>
      <c r="C250" s="185"/>
      <c r="D250" s="184"/>
      <c r="E250" s="183"/>
      <c r="F250" s="141"/>
      <c r="G250" s="67"/>
    </row>
    <row r="251" spans="1:7" x14ac:dyDescent="0.3">
      <c r="A251" s="188" t="s">
        <v>265</v>
      </c>
      <c r="F251" s="45"/>
      <c r="G251" s="45"/>
    </row>
    <row r="252" spans="1:7" ht="28.8" x14ac:dyDescent="0.3">
      <c r="A252" s="383" t="s">
        <v>168</v>
      </c>
      <c r="B252" s="384" t="s">
        <v>169</v>
      </c>
      <c r="C252" s="384" t="s">
        <v>234</v>
      </c>
      <c r="D252" s="384" t="s">
        <v>214</v>
      </c>
      <c r="E252" s="384" t="s">
        <v>347</v>
      </c>
      <c r="F252" s="353"/>
      <c r="G252" s="66"/>
    </row>
    <row r="253" spans="1:7" x14ac:dyDescent="0.3">
      <c r="A253" s="360" t="s">
        <v>177</v>
      </c>
      <c r="B253" s="362" t="s">
        <v>198</v>
      </c>
      <c r="C253" s="391" t="s">
        <v>263</v>
      </c>
      <c r="D253" s="389"/>
      <c r="E253" s="403"/>
      <c r="F253" s="355"/>
      <c r="G253" s="142"/>
    </row>
    <row r="254" spans="1:7" x14ac:dyDescent="0.3">
      <c r="A254" s="377" t="s">
        <v>270</v>
      </c>
      <c r="B254" s="377" t="s">
        <v>268</v>
      </c>
      <c r="C254" s="399">
        <v>84</v>
      </c>
      <c r="D254" s="385"/>
      <c r="E254" s="392"/>
      <c r="F254" s="352"/>
      <c r="G254" s="191"/>
    </row>
    <row r="255" spans="1:7" x14ac:dyDescent="0.3">
      <c r="A255" s="377" t="s">
        <v>271</v>
      </c>
      <c r="B255" s="377" t="s">
        <v>268</v>
      </c>
      <c r="C255" s="399">
        <v>85</v>
      </c>
      <c r="D255" s="385"/>
      <c r="E255" s="392"/>
      <c r="F255" s="352"/>
      <c r="G255" s="191"/>
    </row>
    <row r="256" spans="1:7" ht="15" thickBot="1" x14ac:dyDescent="0.35">
      <c r="A256" s="378" t="s">
        <v>261</v>
      </c>
      <c r="B256" s="368" t="s">
        <v>268</v>
      </c>
      <c r="C256" s="399" t="s">
        <v>262</v>
      </c>
      <c r="D256" s="401"/>
      <c r="E256" s="402"/>
      <c r="F256" s="352"/>
      <c r="G256" s="191"/>
    </row>
    <row r="257" spans="1:7" ht="15" thickBot="1" x14ac:dyDescent="0.35">
      <c r="A257" s="187"/>
      <c r="B257" s="186"/>
      <c r="C257" s="185"/>
      <c r="D257" s="184"/>
      <c r="E257" s="183"/>
      <c r="F257" s="141"/>
      <c r="G257" s="67"/>
    </row>
    <row r="258" spans="1:7" ht="15" thickBot="1" x14ac:dyDescent="0.35"/>
    <row r="259" spans="1:7" ht="30" customHeight="1" thickBot="1" x14ac:dyDescent="0.35">
      <c r="B259" s="496" t="s">
        <v>414</v>
      </c>
      <c r="C259" s="497"/>
      <c r="D259" s="182"/>
    </row>
    <row r="260" spans="1:7" ht="15" thickBot="1" x14ac:dyDescent="0.35">
      <c r="B260" s="505" t="s">
        <v>454</v>
      </c>
      <c r="C260" s="506"/>
      <c r="D260" s="182"/>
      <c r="E260" s="181"/>
    </row>
    <row r="262" spans="1:7" ht="15" thickBot="1" x14ac:dyDescent="0.35"/>
    <row r="263" spans="1:7" ht="29.4" thickBot="1" x14ac:dyDescent="0.6">
      <c r="A263" s="502" t="s">
        <v>368</v>
      </c>
      <c r="B263" s="503"/>
      <c r="C263" s="503"/>
      <c r="D263" s="503"/>
      <c r="E263" s="503"/>
      <c r="F263" s="143"/>
      <c r="G263" s="144"/>
    </row>
    <row r="264" spans="1:7" x14ac:dyDescent="0.3">
      <c r="A264" s="190"/>
      <c r="B264" s="190"/>
      <c r="C264" s="190"/>
      <c r="D264" s="190"/>
      <c r="E264" s="190"/>
      <c r="F264" s="190"/>
    </row>
    <row r="265" spans="1:7" x14ac:dyDescent="0.3">
      <c r="A265" s="194" t="s">
        <v>269</v>
      </c>
      <c r="F265" s="190"/>
    </row>
    <row r="266" spans="1:7" ht="28.8" x14ac:dyDescent="0.3">
      <c r="A266" s="383" t="s">
        <v>168</v>
      </c>
      <c r="B266" s="384" t="s">
        <v>169</v>
      </c>
      <c r="C266" s="384" t="s">
        <v>234</v>
      </c>
      <c r="D266" s="384" t="s">
        <v>266</v>
      </c>
      <c r="E266" s="384" t="s">
        <v>213</v>
      </c>
      <c r="F266" s="351"/>
      <c r="G266" s="59"/>
    </row>
    <row r="267" spans="1:7" x14ac:dyDescent="0.3">
      <c r="A267" s="368" t="s">
        <v>261</v>
      </c>
      <c r="B267" s="368" t="s">
        <v>268</v>
      </c>
      <c r="C267" s="388" t="s">
        <v>262</v>
      </c>
      <c r="D267" s="389"/>
      <c r="E267" s="390"/>
      <c r="F267" s="352"/>
      <c r="G267" s="191"/>
    </row>
    <row r="268" spans="1:7" x14ac:dyDescent="0.3">
      <c r="A268" s="186"/>
      <c r="B268" s="186"/>
      <c r="C268" s="193"/>
      <c r="D268" s="192"/>
      <c r="E268" s="191"/>
      <c r="F268" s="191"/>
      <c r="G268" s="191"/>
    </row>
    <row r="269" spans="1:7" x14ac:dyDescent="0.3">
      <c r="A269" s="194" t="s">
        <v>277</v>
      </c>
      <c r="F269" s="193"/>
      <c r="G269" s="193"/>
    </row>
    <row r="270" spans="1:7" ht="28.8" x14ac:dyDescent="0.3">
      <c r="A270" s="383" t="s">
        <v>168</v>
      </c>
      <c r="B270" s="384" t="s">
        <v>169</v>
      </c>
      <c r="C270" s="384" t="s">
        <v>234</v>
      </c>
      <c r="D270" s="384" t="s">
        <v>266</v>
      </c>
      <c r="E270" s="384" t="s">
        <v>213</v>
      </c>
      <c r="F270" s="351"/>
      <c r="G270" s="59"/>
    </row>
    <row r="271" spans="1:7" x14ac:dyDescent="0.3">
      <c r="A271" s="368" t="s">
        <v>277</v>
      </c>
      <c r="B271" s="368" t="s">
        <v>268</v>
      </c>
      <c r="C271" s="388" t="s">
        <v>262</v>
      </c>
      <c r="D271" s="389"/>
      <c r="E271" s="390"/>
      <c r="F271" s="352"/>
      <c r="G271" s="191"/>
    </row>
    <row r="272" spans="1:7" x14ac:dyDescent="0.3">
      <c r="A272" s="186"/>
      <c r="B272" s="186"/>
      <c r="C272" s="193"/>
      <c r="D272" s="192"/>
      <c r="E272" s="191"/>
      <c r="F272" s="191"/>
      <c r="G272" s="191"/>
    </row>
    <row r="273" spans="1:7" x14ac:dyDescent="0.3">
      <c r="A273" s="190" t="s">
        <v>318</v>
      </c>
      <c r="B273" s="190"/>
      <c r="C273" s="190"/>
      <c r="D273" s="190"/>
      <c r="E273" s="190"/>
      <c r="F273" s="190"/>
      <c r="G273" s="190"/>
    </row>
    <row r="274" spans="1:7" ht="28.8" x14ac:dyDescent="0.3">
      <c r="A274" s="383" t="s">
        <v>168</v>
      </c>
      <c r="B274" s="384" t="s">
        <v>169</v>
      </c>
      <c r="C274" s="384" t="s">
        <v>234</v>
      </c>
      <c r="D274" s="384" t="s">
        <v>214</v>
      </c>
      <c r="E274" s="384" t="s">
        <v>213</v>
      </c>
      <c r="F274" s="353"/>
      <c r="G274" s="66"/>
    </row>
    <row r="275" spans="1:7" x14ac:dyDescent="0.3">
      <c r="A275" s="369" t="s">
        <v>170</v>
      </c>
      <c r="B275" s="359" t="s">
        <v>191</v>
      </c>
      <c r="C275" s="391" t="s">
        <v>215</v>
      </c>
      <c r="D275" s="389"/>
      <c r="E275" s="390"/>
      <c r="F275" s="352"/>
      <c r="G275" s="191"/>
    </row>
    <row r="276" spans="1:7" x14ac:dyDescent="0.3">
      <c r="A276" s="369" t="s">
        <v>212</v>
      </c>
      <c r="B276" s="359" t="s">
        <v>191</v>
      </c>
      <c r="C276" s="391" t="s">
        <v>216</v>
      </c>
      <c r="D276" s="189"/>
      <c r="E276" s="392"/>
      <c r="F276" s="352"/>
      <c r="G276" s="191"/>
    </row>
    <row r="277" spans="1:7" x14ac:dyDescent="0.3">
      <c r="A277" s="369" t="s">
        <v>485</v>
      </c>
      <c r="B277" s="359" t="s">
        <v>463</v>
      </c>
      <c r="C277" s="393" t="s">
        <v>486</v>
      </c>
      <c r="D277" s="394"/>
      <c r="E277" s="395"/>
      <c r="F277" s="352"/>
      <c r="G277" s="191"/>
    </row>
    <row r="278" spans="1:7" x14ac:dyDescent="0.3">
      <c r="A278" s="370"/>
      <c r="B278" s="371"/>
      <c r="C278" s="396"/>
      <c r="D278" s="409"/>
      <c r="E278" s="392"/>
      <c r="F278" s="352"/>
      <c r="G278" s="191"/>
    </row>
    <row r="279" spans="1:7" x14ac:dyDescent="0.3">
      <c r="A279" s="372" t="s">
        <v>172</v>
      </c>
      <c r="B279" s="362" t="s">
        <v>193</v>
      </c>
      <c r="C279" s="391" t="s">
        <v>217</v>
      </c>
      <c r="D279" s="389"/>
      <c r="E279" s="390"/>
      <c r="F279" s="352"/>
      <c r="G279" s="191"/>
    </row>
    <row r="280" spans="1:7" x14ac:dyDescent="0.3">
      <c r="A280" s="370"/>
      <c r="B280" s="370"/>
      <c r="C280" s="373"/>
      <c r="D280" s="370"/>
      <c r="E280" s="370"/>
      <c r="F280" s="354"/>
      <c r="G280" s="140"/>
    </row>
    <row r="281" spans="1:7" x14ac:dyDescent="0.3">
      <c r="A281" s="374" t="s">
        <v>173</v>
      </c>
      <c r="B281" s="362" t="s">
        <v>194</v>
      </c>
      <c r="C281" s="391" t="s">
        <v>219</v>
      </c>
      <c r="D281" s="389"/>
      <c r="E281" s="390"/>
      <c r="F281" s="352"/>
      <c r="G281" s="191"/>
    </row>
    <row r="282" spans="1:7" x14ac:dyDescent="0.3">
      <c r="A282" s="374" t="s">
        <v>218</v>
      </c>
      <c r="B282" s="362" t="s">
        <v>194</v>
      </c>
      <c r="C282" s="391" t="s">
        <v>222</v>
      </c>
      <c r="D282" s="189"/>
      <c r="E282" s="392"/>
      <c r="F282" s="352"/>
      <c r="G282" s="191"/>
    </row>
    <row r="283" spans="1:7" x14ac:dyDescent="0.3">
      <c r="A283" s="374" t="s">
        <v>487</v>
      </c>
      <c r="B283" s="362" t="s">
        <v>465</v>
      </c>
      <c r="C283" s="393" t="s">
        <v>488</v>
      </c>
      <c r="D283" s="397"/>
      <c r="E283" s="395"/>
      <c r="F283" s="352"/>
      <c r="G283" s="191"/>
    </row>
    <row r="284" spans="1:7" x14ac:dyDescent="0.3">
      <c r="A284" s="374" t="s">
        <v>560</v>
      </c>
      <c r="B284" s="362" t="s">
        <v>465</v>
      </c>
      <c r="C284" s="393" t="s">
        <v>489</v>
      </c>
      <c r="D284" s="397"/>
      <c r="E284" s="398"/>
      <c r="F284" s="352"/>
      <c r="G284" s="191"/>
    </row>
    <row r="285" spans="1:7" x14ac:dyDescent="0.3">
      <c r="A285" s="374" t="s">
        <v>559</v>
      </c>
      <c r="B285" s="362" t="s">
        <v>466</v>
      </c>
      <c r="C285" s="393" t="s">
        <v>490</v>
      </c>
      <c r="D285" s="394"/>
      <c r="E285" s="395"/>
      <c r="F285" s="352"/>
      <c r="G285" s="191"/>
    </row>
    <row r="286" spans="1:7" x14ac:dyDescent="0.3">
      <c r="A286" s="370"/>
      <c r="B286" s="370"/>
      <c r="C286" s="373"/>
      <c r="D286" s="413"/>
      <c r="E286" s="370"/>
      <c r="F286" s="354"/>
      <c r="G286" s="140"/>
    </row>
    <row r="287" spans="1:7" x14ac:dyDescent="0.3">
      <c r="A287" s="405" t="s">
        <v>174</v>
      </c>
      <c r="B287" s="406" t="s">
        <v>195</v>
      </c>
      <c r="C287" s="407" t="s">
        <v>221</v>
      </c>
      <c r="D287" s="389"/>
      <c r="E287" s="408"/>
      <c r="F287" s="352"/>
      <c r="G287" s="191"/>
    </row>
    <row r="288" spans="1:7" x14ac:dyDescent="0.3">
      <c r="A288" s="405" t="s">
        <v>220</v>
      </c>
      <c r="B288" s="406" t="s">
        <v>195</v>
      </c>
      <c r="C288" s="407" t="s">
        <v>223</v>
      </c>
      <c r="D288" s="189"/>
      <c r="E288" s="409"/>
      <c r="F288" s="352"/>
      <c r="G288" s="191"/>
    </row>
    <row r="289" spans="1:7" x14ac:dyDescent="0.3">
      <c r="A289" s="405" t="s">
        <v>491</v>
      </c>
      <c r="B289" s="406" t="s">
        <v>468</v>
      </c>
      <c r="C289" s="410" t="s">
        <v>492</v>
      </c>
      <c r="D289" s="397"/>
      <c r="E289" s="411"/>
      <c r="F289" s="352"/>
      <c r="G289" s="191"/>
    </row>
    <row r="290" spans="1:7" x14ac:dyDescent="0.3">
      <c r="A290" s="405" t="s">
        <v>561</v>
      </c>
      <c r="B290" s="406" t="s">
        <v>468</v>
      </c>
      <c r="C290" s="410" t="s">
        <v>493</v>
      </c>
      <c r="D290" s="394"/>
      <c r="E290" s="412"/>
      <c r="F290" s="352"/>
      <c r="G290" s="191"/>
    </row>
    <row r="291" spans="1:7" x14ac:dyDescent="0.3">
      <c r="A291" s="370"/>
      <c r="B291" s="370"/>
      <c r="C291" s="373"/>
      <c r="D291" s="413"/>
      <c r="E291" s="370"/>
      <c r="F291" s="354"/>
      <c r="G291" s="140"/>
    </row>
    <row r="292" spans="1:7" x14ac:dyDescent="0.3">
      <c r="A292" s="363" t="s">
        <v>175</v>
      </c>
      <c r="B292" s="362" t="s">
        <v>196</v>
      </c>
      <c r="C292" s="391" t="s">
        <v>225</v>
      </c>
      <c r="D292" s="389"/>
      <c r="E292" s="390"/>
      <c r="F292" s="352"/>
      <c r="G292" s="191"/>
    </row>
    <row r="293" spans="1:7" x14ac:dyDescent="0.3">
      <c r="A293" s="363" t="s">
        <v>224</v>
      </c>
      <c r="B293" s="362" t="s">
        <v>196</v>
      </c>
      <c r="C293" s="391" t="s">
        <v>226</v>
      </c>
      <c r="D293" s="189"/>
      <c r="E293" s="392"/>
      <c r="F293" s="352"/>
      <c r="G293" s="191"/>
    </row>
    <row r="294" spans="1:7" x14ac:dyDescent="0.3">
      <c r="A294" s="370"/>
      <c r="B294" s="370"/>
      <c r="C294" s="373"/>
      <c r="D294" s="370"/>
      <c r="E294" s="370"/>
      <c r="F294" s="354"/>
      <c r="G294" s="140"/>
    </row>
    <row r="295" spans="1:7" x14ac:dyDescent="0.3">
      <c r="A295" s="364" t="s">
        <v>176</v>
      </c>
      <c r="B295" s="362" t="s">
        <v>197</v>
      </c>
      <c r="C295" s="391" t="s">
        <v>228</v>
      </c>
      <c r="D295" s="389"/>
      <c r="E295" s="390"/>
      <c r="F295" s="352"/>
      <c r="G295" s="191"/>
    </row>
    <row r="296" spans="1:7" x14ac:dyDescent="0.3">
      <c r="A296" s="364" t="s">
        <v>227</v>
      </c>
      <c r="B296" s="362" t="s">
        <v>197</v>
      </c>
      <c r="C296" s="391" t="s">
        <v>229</v>
      </c>
      <c r="D296" s="189"/>
      <c r="E296" s="392"/>
      <c r="F296" s="352"/>
      <c r="G296" s="191"/>
    </row>
    <row r="297" spans="1:7" x14ac:dyDescent="0.3">
      <c r="A297" s="370"/>
      <c r="B297" s="370"/>
      <c r="C297" s="373"/>
      <c r="D297" s="370"/>
      <c r="E297" s="370"/>
      <c r="F297" s="354"/>
      <c r="G297" s="140"/>
    </row>
    <row r="298" spans="1:7" x14ac:dyDescent="0.3">
      <c r="A298" s="363" t="s">
        <v>178</v>
      </c>
      <c r="B298" s="362" t="s">
        <v>199</v>
      </c>
      <c r="C298" s="391" t="s">
        <v>231</v>
      </c>
      <c r="D298" s="389"/>
      <c r="E298" s="390"/>
      <c r="F298" s="352"/>
      <c r="G298" s="191"/>
    </row>
    <row r="299" spans="1:7" x14ac:dyDescent="0.3">
      <c r="A299" s="363" t="s">
        <v>230</v>
      </c>
      <c r="B299" s="362" t="s">
        <v>199</v>
      </c>
      <c r="C299" s="391" t="s">
        <v>232</v>
      </c>
      <c r="D299" s="189"/>
      <c r="E299" s="392"/>
      <c r="F299" s="352"/>
      <c r="G299" s="191"/>
    </row>
    <row r="300" spans="1:7" x14ac:dyDescent="0.3">
      <c r="A300" s="363" t="s">
        <v>494</v>
      </c>
      <c r="B300" s="362" t="s">
        <v>470</v>
      </c>
      <c r="C300" s="393" t="s">
        <v>495</v>
      </c>
      <c r="D300" s="397"/>
      <c r="E300" s="395"/>
      <c r="F300" s="352"/>
      <c r="G300" s="191"/>
    </row>
    <row r="301" spans="1:7" x14ac:dyDescent="0.3">
      <c r="A301" s="363" t="s">
        <v>562</v>
      </c>
      <c r="B301" s="362" t="s">
        <v>470</v>
      </c>
      <c r="C301" s="393" t="s">
        <v>496</v>
      </c>
      <c r="D301" s="397"/>
      <c r="E301" s="398"/>
      <c r="F301" s="352"/>
      <c r="G301" s="191"/>
    </row>
    <row r="302" spans="1:7" x14ac:dyDescent="0.3">
      <c r="A302" s="363" t="s">
        <v>497</v>
      </c>
      <c r="B302" s="362" t="s">
        <v>472</v>
      </c>
      <c r="C302" s="393" t="s">
        <v>498</v>
      </c>
      <c r="D302" s="394"/>
      <c r="E302" s="395"/>
      <c r="F302" s="352"/>
      <c r="G302" s="191"/>
    </row>
    <row r="303" spans="1:7" x14ac:dyDescent="0.3">
      <c r="A303" s="370"/>
      <c r="B303" s="370"/>
      <c r="C303" s="373"/>
      <c r="D303" s="413"/>
      <c r="E303" s="370"/>
      <c r="F303" s="354"/>
      <c r="G303" s="140"/>
    </row>
    <row r="304" spans="1:7" x14ac:dyDescent="0.3">
      <c r="A304" s="363" t="s">
        <v>179</v>
      </c>
      <c r="B304" s="362" t="s">
        <v>200</v>
      </c>
      <c r="C304" s="391" t="s">
        <v>233</v>
      </c>
      <c r="D304" s="389"/>
      <c r="E304" s="390"/>
      <c r="F304" s="352"/>
      <c r="G304" s="191"/>
    </row>
    <row r="305" spans="1:7" x14ac:dyDescent="0.3">
      <c r="A305" s="370"/>
      <c r="B305" s="370"/>
      <c r="C305" s="373"/>
      <c r="D305" s="370"/>
      <c r="E305" s="370"/>
      <c r="F305" s="354"/>
      <c r="G305" s="140"/>
    </row>
    <row r="306" spans="1:7" x14ac:dyDescent="0.3">
      <c r="A306" s="363" t="s">
        <v>180</v>
      </c>
      <c r="B306" s="362" t="s">
        <v>201</v>
      </c>
      <c r="C306" s="391" t="s">
        <v>235</v>
      </c>
      <c r="D306" s="389"/>
      <c r="E306" s="390"/>
      <c r="F306" s="352"/>
      <c r="G306" s="191"/>
    </row>
    <row r="307" spans="1:7" x14ac:dyDescent="0.3">
      <c r="A307" s="363" t="s">
        <v>453</v>
      </c>
      <c r="B307" s="362" t="s">
        <v>201</v>
      </c>
      <c r="C307" s="375" t="s">
        <v>236</v>
      </c>
      <c r="D307" s="189"/>
      <c r="E307" s="392"/>
      <c r="F307" s="352"/>
      <c r="G307" s="191"/>
    </row>
    <row r="308" spans="1:7" x14ac:dyDescent="0.3">
      <c r="A308" s="370"/>
      <c r="B308" s="370"/>
      <c r="C308" s="373"/>
      <c r="D308" s="370"/>
      <c r="E308" s="370"/>
      <c r="F308" s="354"/>
      <c r="G308" s="140"/>
    </row>
    <row r="309" spans="1:7" x14ac:dyDescent="0.3">
      <c r="A309" s="363" t="s">
        <v>181</v>
      </c>
      <c r="B309" s="362" t="s">
        <v>202</v>
      </c>
      <c r="C309" s="399" t="s">
        <v>238</v>
      </c>
      <c r="D309" s="389"/>
      <c r="E309" s="390"/>
      <c r="F309" s="352"/>
      <c r="G309" s="191"/>
    </row>
    <row r="310" spans="1:7" x14ac:dyDescent="0.3">
      <c r="A310" s="363" t="s">
        <v>237</v>
      </c>
      <c r="B310" s="362" t="s">
        <v>202</v>
      </c>
      <c r="C310" s="399" t="s">
        <v>239</v>
      </c>
      <c r="D310" s="189"/>
      <c r="E310" s="392"/>
      <c r="F310" s="352"/>
      <c r="G310" s="191"/>
    </row>
    <row r="311" spans="1:7" x14ac:dyDescent="0.3">
      <c r="A311" s="363" t="s">
        <v>499</v>
      </c>
      <c r="B311" s="362" t="s">
        <v>474</v>
      </c>
      <c r="C311" s="400" t="s">
        <v>500</v>
      </c>
      <c r="D311" s="397"/>
      <c r="E311" s="395"/>
      <c r="F311" s="352"/>
      <c r="G311" s="191"/>
    </row>
    <row r="312" spans="1:7" x14ac:dyDescent="0.3">
      <c r="A312" s="363" t="s">
        <v>563</v>
      </c>
      <c r="B312" s="362" t="s">
        <v>474</v>
      </c>
      <c r="C312" s="400" t="s">
        <v>501</v>
      </c>
      <c r="D312" s="394"/>
      <c r="E312" s="398"/>
      <c r="F312" s="352"/>
      <c r="G312" s="191"/>
    </row>
    <row r="313" spans="1:7" x14ac:dyDescent="0.3">
      <c r="A313" s="370"/>
      <c r="B313" s="370"/>
      <c r="C313" s="373"/>
      <c r="D313" s="413"/>
      <c r="E313" s="370"/>
      <c r="F313" s="354"/>
      <c r="G313" s="140"/>
    </row>
    <row r="314" spans="1:7" x14ac:dyDescent="0.3">
      <c r="A314" s="363" t="s">
        <v>182</v>
      </c>
      <c r="B314" s="362" t="s">
        <v>203</v>
      </c>
      <c r="C314" s="399" t="s">
        <v>241</v>
      </c>
      <c r="D314" s="389"/>
      <c r="E314" s="390"/>
      <c r="F314" s="352"/>
      <c r="G314" s="191"/>
    </row>
    <row r="315" spans="1:7" x14ac:dyDescent="0.3">
      <c r="A315" s="363" t="s">
        <v>240</v>
      </c>
      <c r="B315" s="362" t="s">
        <v>203</v>
      </c>
      <c r="C315" s="399" t="s">
        <v>242</v>
      </c>
      <c r="D315" s="189"/>
      <c r="E315" s="392"/>
      <c r="F315" s="352"/>
      <c r="G315" s="191"/>
    </row>
    <row r="316" spans="1:7" x14ac:dyDescent="0.3">
      <c r="A316" s="363" t="s">
        <v>502</v>
      </c>
      <c r="B316" s="362" t="s">
        <v>476</v>
      </c>
      <c r="C316" s="400" t="s">
        <v>503</v>
      </c>
      <c r="D316" s="394"/>
      <c r="E316" s="395"/>
      <c r="F316" s="352"/>
      <c r="G316" s="191"/>
    </row>
    <row r="317" spans="1:7" x14ac:dyDescent="0.3">
      <c r="A317" s="370"/>
      <c r="B317" s="370"/>
      <c r="C317" s="373"/>
      <c r="D317" s="413"/>
      <c r="E317" s="370"/>
      <c r="F317" s="354"/>
      <c r="G317" s="140"/>
    </row>
    <row r="318" spans="1:7" x14ac:dyDescent="0.3">
      <c r="A318" s="363" t="s">
        <v>183</v>
      </c>
      <c r="B318" s="362" t="s">
        <v>204</v>
      </c>
      <c r="C318" s="399" t="s">
        <v>243</v>
      </c>
      <c r="D318" s="389"/>
      <c r="E318" s="390"/>
      <c r="F318" s="352"/>
      <c r="G318" s="191"/>
    </row>
    <row r="319" spans="1:7" x14ac:dyDescent="0.3">
      <c r="A319" s="363" t="s">
        <v>245</v>
      </c>
      <c r="B319" s="362" t="s">
        <v>204</v>
      </c>
      <c r="C319" s="399" t="s">
        <v>244</v>
      </c>
      <c r="D319" s="189"/>
      <c r="E319" s="392"/>
      <c r="F319" s="352"/>
      <c r="G319" s="191"/>
    </row>
    <row r="320" spans="1:7" x14ac:dyDescent="0.3">
      <c r="A320" s="363" t="s">
        <v>504</v>
      </c>
      <c r="B320" s="362" t="s">
        <v>478</v>
      </c>
      <c r="C320" s="400" t="s">
        <v>505</v>
      </c>
      <c r="D320" s="397"/>
      <c r="E320" s="395"/>
      <c r="F320" s="352"/>
      <c r="G320" s="191"/>
    </row>
    <row r="321" spans="1:7" x14ac:dyDescent="0.3">
      <c r="A321" s="363" t="s">
        <v>564</v>
      </c>
      <c r="B321" s="362" t="s">
        <v>478</v>
      </c>
      <c r="C321" s="400" t="s">
        <v>506</v>
      </c>
      <c r="D321" s="394"/>
      <c r="E321" s="398"/>
      <c r="F321" s="352"/>
      <c r="G321" s="191"/>
    </row>
    <row r="322" spans="1:7" x14ac:dyDescent="0.3">
      <c r="A322" s="370"/>
      <c r="B322" s="370"/>
      <c r="C322" s="373"/>
      <c r="D322" s="413"/>
      <c r="E322" s="370"/>
      <c r="F322" s="354"/>
      <c r="G322" s="140"/>
    </row>
    <row r="323" spans="1:7" x14ac:dyDescent="0.3">
      <c r="A323" s="363" t="s">
        <v>184</v>
      </c>
      <c r="B323" s="362" t="s">
        <v>205</v>
      </c>
      <c r="C323" s="399" t="s">
        <v>250</v>
      </c>
      <c r="D323" s="389"/>
      <c r="E323" s="390"/>
      <c r="F323" s="352"/>
      <c r="G323" s="191"/>
    </row>
    <row r="324" spans="1:7" x14ac:dyDescent="0.3">
      <c r="A324" s="363" t="s">
        <v>246</v>
      </c>
      <c r="B324" s="362" t="s">
        <v>205</v>
      </c>
      <c r="C324" s="399" t="s">
        <v>251</v>
      </c>
      <c r="D324" s="189"/>
      <c r="E324" s="392"/>
      <c r="F324" s="352"/>
      <c r="G324" s="191"/>
    </row>
    <row r="325" spans="1:7" x14ac:dyDescent="0.3">
      <c r="A325" s="363" t="s">
        <v>507</v>
      </c>
      <c r="B325" s="362" t="s">
        <v>480</v>
      </c>
      <c r="C325" s="400" t="s">
        <v>508</v>
      </c>
      <c r="D325" s="397"/>
      <c r="E325" s="395"/>
      <c r="F325" s="352"/>
      <c r="G325" s="191"/>
    </row>
    <row r="326" spans="1:7" x14ac:dyDescent="0.3">
      <c r="A326" s="363" t="s">
        <v>565</v>
      </c>
      <c r="B326" s="362" t="s">
        <v>480</v>
      </c>
      <c r="C326" s="400" t="s">
        <v>509</v>
      </c>
      <c r="D326" s="394"/>
      <c r="E326" s="398"/>
      <c r="F326" s="352"/>
      <c r="G326" s="191"/>
    </row>
    <row r="327" spans="1:7" x14ac:dyDescent="0.3">
      <c r="A327" s="370"/>
      <c r="B327" s="370"/>
      <c r="C327" s="373"/>
      <c r="D327" s="413"/>
      <c r="E327" s="370"/>
      <c r="F327" s="354"/>
      <c r="G327" s="140"/>
    </row>
    <row r="328" spans="1:7" x14ac:dyDescent="0.3">
      <c r="A328" s="361" t="s">
        <v>185</v>
      </c>
      <c r="B328" s="362" t="s">
        <v>206</v>
      </c>
      <c r="C328" s="399" t="s">
        <v>252</v>
      </c>
      <c r="D328" s="389"/>
      <c r="E328" s="390"/>
      <c r="F328" s="352"/>
      <c r="G328" s="191"/>
    </row>
    <row r="329" spans="1:7" x14ac:dyDescent="0.3">
      <c r="A329" s="361" t="s">
        <v>295</v>
      </c>
      <c r="B329" s="362" t="s">
        <v>206</v>
      </c>
      <c r="C329" s="399" t="s">
        <v>253</v>
      </c>
      <c r="D329" s="189"/>
      <c r="E329" s="392"/>
      <c r="F329" s="352"/>
      <c r="G329" s="191"/>
    </row>
    <row r="330" spans="1:7" x14ac:dyDescent="0.3">
      <c r="A330" s="361" t="s">
        <v>510</v>
      </c>
      <c r="B330" s="362" t="s">
        <v>482</v>
      </c>
      <c r="C330" s="400" t="s">
        <v>511</v>
      </c>
      <c r="D330" s="394"/>
      <c r="E330" s="395"/>
      <c r="F330" s="352"/>
      <c r="G330" s="191"/>
    </row>
    <row r="331" spans="1:7" x14ac:dyDescent="0.3">
      <c r="A331" s="370"/>
      <c r="B331" s="370"/>
      <c r="C331" s="373"/>
      <c r="D331" s="413"/>
      <c r="E331" s="370"/>
      <c r="F331" s="354"/>
      <c r="G331" s="140"/>
    </row>
    <row r="332" spans="1:7" x14ac:dyDescent="0.3">
      <c r="A332" s="366" t="s">
        <v>186</v>
      </c>
      <c r="B332" s="362" t="s">
        <v>207</v>
      </c>
      <c r="C332" s="399" t="s">
        <v>254</v>
      </c>
      <c r="D332" s="419"/>
      <c r="E332" s="390"/>
      <c r="F332" s="352"/>
      <c r="G332" s="191"/>
    </row>
    <row r="333" spans="1:7" x14ac:dyDescent="0.3">
      <c r="A333" s="366" t="s">
        <v>247</v>
      </c>
      <c r="B333" s="362" t="s">
        <v>207</v>
      </c>
      <c r="C333" s="399" t="s">
        <v>255</v>
      </c>
      <c r="D333" s="179"/>
      <c r="E333" s="392"/>
      <c r="F333" s="352"/>
      <c r="G333" s="191"/>
    </row>
    <row r="334" spans="1:7" x14ac:dyDescent="0.3">
      <c r="A334" s="366" t="s">
        <v>512</v>
      </c>
      <c r="B334" s="362" t="s">
        <v>484</v>
      </c>
      <c r="C334" s="400" t="s">
        <v>513</v>
      </c>
      <c r="D334" s="420"/>
      <c r="E334" s="395"/>
      <c r="F334" s="352"/>
      <c r="G334" s="191"/>
    </row>
    <row r="335" spans="1:7" x14ac:dyDescent="0.3">
      <c r="A335" s="370"/>
      <c r="B335" s="370"/>
      <c r="C335" s="373"/>
      <c r="D335" s="413"/>
      <c r="E335" s="370"/>
      <c r="F335" s="354"/>
      <c r="G335" s="140"/>
    </row>
    <row r="336" spans="1:7" x14ac:dyDescent="0.3">
      <c r="A336" s="376" t="s">
        <v>187</v>
      </c>
      <c r="B336" s="362" t="s">
        <v>208</v>
      </c>
      <c r="C336" s="399" t="s">
        <v>256</v>
      </c>
      <c r="D336" s="389"/>
      <c r="E336" s="390"/>
      <c r="F336" s="352"/>
      <c r="G336" s="191"/>
    </row>
    <row r="337" spans="1:7" x14ac:dyDescent="0.3">
      <c r="A337" s="376" t="s">
        <v>296</v>
      </c>
      <c r="B337" s="362" t="s">
        <v>208</v>
      </c>
      <c r="C337" s="399" t="s">
        <v>257</v>
      </c>
      <c r="D337" s="189"/>
      <c r="E337" s="392"/>
      <c r="F337" s="352"/>
      <c r="G337" s="191"/>
    </row>
    <row r="338" spans="1:7" x14ac:dyDescent="0.3">
      <c r="A338" s="370"/>
      <c r="B338" s="370"/>
      <c r="C338" s="373"/>
      <c r="D338" s="370"/>
      <c r="E338" s="370"/>
      <c r="F338" s="354"/>
      <c r="G338" s="140"/>
    </row>
    <row r="339" spans="1:7" x14ac:dyDescent="0.3">
      <c r="A339" s="363" t="s">
        <v>188</v>
      </c>
      <c r="B339" s="362" t="s">
        <v>209</v>
      </c>
      <c r="C339" s="399" t="s">
        <v>258</v>
      </c>
      <c r="D339" s="389"/>
      <c r="E339" s="390"/>
      <c r="F339" s="352"/>
      <c r="G339" s="191"/>
    </row>
    <row r="340" spans="1:7" x14ac:dyDescent="0.3">
      <c r="A340" s="363" t="s">
        <v>249</v>
      </c>
      <c r="B340" s="362" t="s">
        <v>209</v>
      </c>
      <c r="C340" s="399" t="s">
        <v>259</v>
      </c>
      <c r="D340" s="189"/>
      <c r="E340" s="392"/>
      <c r="F340" s="352"/>
      <c r="G340" s="191"/>
    </row>
    <row r="341" spans="1:7" x14ac:dyDescent="0.3">
      <c r="A341" s="370"/>
      <c r="B341" s="370"/>
      <c r="C341" s="373"/>
      <c r="D341" s="370"/>
      <c r="E341" s="370"/>
      <c r="F341" s="354"/>
      <c r="G341" s="140"/>
    </row>
    <row r="342" spans="1:7" x14ac:dyDescent="0.3">
      <c r="A342" s="363" t="s">
        <v>189</v>
      </c>
      <c r="B342" s="362" t="s">
        <v>210</v>
      </c>
      <c r="C342" s="399" t="s">
        <v>260</v>
      </c>
      <c r="D342" s="389"/>
      <c r="E342" s="390"/>
      <c r="F342" s="352"/>
      <c r="G342" s="191"/>
    </row>
    <row r="343" spans="1:7" x14ac:dyDescent="0.3">
      <c r="A343" s="370"/>
      <c r="B343" s="370"/>
      <c r="C343" s="373"/>
      <c r="D343" s="370"/>
      <c r="E343" s="370"/>
      <c r="F343" s="354"/>
      <c r="G343" s="140"/>
    </row>
    <row r="344" spans="1:7" x14ac:dyDescent="0.3">
      <c r="A344" s="377" t="s">
        <v>270</v>
      </c>
      <c r="B344" s="377" t="s">
        <v>268</v>
      </c>
      <c r="C344" s="399">
        <v>84</v>
      </c>
      <c r="D344" s="385"/>
      <c r="E344" s="392"/>
      <c r="F344" s="352"/>
      <c r="G344" s="191"/>
    </row>
    <row r="345" spans="1:7" x14ac:dyDescent="0.3">
      <c r="A345" s="370"/>
      <c r="B345" s="370"/>
      <c r="C345" s="373"/>
      <c r="D345" s="370"/>
      <c r="E345" s="370"/>
      <c r="F345" s="354"/>
      <c r="G345" s="140"/>
    </row>
    <row r="346" spans="1:7" x14ac:dyDescent="0.3">
      <c r="A346" s="377" t="s">
        <v>271</v>
      </c>
      <c r="B346" s="377" t="s">
        <v>268</v>
      </c>
      <c r="C346" s="399">
        <v>85</v>
      </c>
      <c r="D346" s="385"/>
      <c r="E346" s="392"/>
      <c r="F346" s="352"/>
      <c r="G346" s="191"/>
    </row>
    <row r="347" spans="1:7" x14ac:dyDescent="0.3">
      <c r="A347" s="370"/>
      <c r="B347" s="370"/>
      <c r="C347" s="373"/>
      <c r="D347" s="370"/>
      <c r="E347" s="370"/>
      <c r="F347" s="354"/>
      <c r="G347" s="140"/>
    </row>
    <row r="348" spans="1:7" ht="15" thickBot="1" x14ac:dyDescent="0.35">
      <c r="A348" s="378" t="s">
        <v>261</v>
      </c>
      <c r="B348" s="368" t="s">
        <v>268</v>
      </c>
      <c r="C348" s="399" t="s">
        <v>262</v>
      </c>
      <c r="D348" s="401"/>
      <c r="E348" s="402"/>
      <c r="F348" s="352"/>
      <c r="G348" s="191"/>
    </row>
    <row r="349" spans="1:7" ht="15" thickBot="1" x14ac:dyDescent="0.35">
      <c r="A349" s="187"/>
      <c r="B349" s="186"/>
      <c r="C349" s="185"/>
      <c r="D349" s="184"/>
      <c r="E349" s="183"/>
      <c r="F349" s="141"/>
      <c r="G349" s="67"/>
    </row>
    <row r="350" spans="1:7" x14ac:dyDescent="0.3">
      <c r="A350" s="188" t="s">
        <v>267</v>
      </c>
      <c r="F350" s="45"/>
      <c r="G350" s="45"/>
    </row>
    <row r="351" spans="1:7" ht="28.8" x14ac:dyDescent="0.3">
      <c r="A351" s="383" t="s">
        <v>168</v>
      </c>
      <c r="B351" s="384" t="s">
        <v>169</v>
      </c>
      <c r="C351" s="384" t="s">
        <v>234</v>
      </c>
      <c r="D351" s="384" t="s">
        <v>214</v>
      </c>
      <c r="E351" s="384" t="s">
        <v>213</v>
      </c>
      <c r="F351" s="353"/>
      <c r="G351" s="66"/>
    </row>
    <row r="352" spans="1:7" x14ac:dyDescent="0.3">
      <c r="A352" s="360" t="s">
        <v>171</v>
      </c>
      <c r="B352" s="359" t="s">
        <v>192</v>
      </c>
      <c r="C352" s="391" t="s">
        <v>264</v>
      </c>
      <c r="D352" s="389"/>
      <c r="E352" s="403"/>
      <c r="F352" s="355"/>
      <c r="G352" s="142"/>
    </row>
    <row r="353" spans="1:7" x14ac:dyDescent="0.3">
      <c r="A353" s="377" t="s">
        <v>270</v>
      </c>
      <c r="B353" s="377" t="s">
        <v>268</v>
      </c>
      <c r="C353" s="399">
        <v>84</v>
      </c>
      <c r="D353" s="385"/>
      <c r="E353" s="392"/>
      <c r="F353" s="352"/>
      <c r="G353" s="191"/>
    </row>
    <row r="354" spans="1:7" x14ac:dyDescent="0.3">
      <c r="A354" s="377" t="s">
        <v>271</v>
      </c>
      <c r="B354" s="377" t="s">
        <v>268</v>
      </c>
      <c r="C354" s="399">
        <v>85</v>
      </c>
      <c r="D354" s="385"/>
      <c r="E354" s="392"/>
      <c r="F354" s="352"/>
      <c r="G354" s="191"/>
    </row>
    <row r="355" spans="1:7" ht="15" thickBot="1" x14ac:dyDescent="0.35">
      <c r="A355" s="378" t="s">
        <v>261</v>
      </c>
      <c r="B355" s="368" t="s">
        <v>268</v>
      </c>
      <c r="C355" s="399" t="s">
        <v>262</v>
      </c>
      <c r="D355" s="401"/>
      <c r="E355" s="402"/>
      <c r="F355" s="352"/>
      <c r="G355" s="191"/>
    </row>
    <row r="356" spans="1:7" ht="15" thickBot="1" x14ac:dyDescent="0.35">
      <c r="A356" s="187"/>
      <c r="B356" s="186"/>
      <c r="C356" s="185"/>
      <c r="D356" s="184"/>
      <c r="E356" s="183"/>
      <c r="F356" s="141"/>
      <c r="G356" s="67"/>
    </row>
    <row r="357" spans="1:7" x14ac:dyDescent="0.3">
      <c r="A357" s="188" t="s">
        <v>265</v>
      </c>
      <c r="F357" s="45"/>
      <c r="G357" s="45"/>
    </row>
    <row r="358" spans="1:7" ht="28.8" x14ac:dyDescent="0.3">
      <c r="A358" s="383" t="s">
        <v>168</v>
      </c>
      <c r="B358" s="384" t="s">
        <v>169</v>
      </c>
      <c r="C358" s="384" t="s">
        <v>234</v>
      </c>
      <c r="D358" s="384" t="s">
        <v>214</v>
      </c>
      <c r="E358" s="384" t="s">
        <v>213</v>
      </c>
      <c r="F358" s="353"/>
      <c r="G358" s="66"/>
    </row>
    <row r="359" spans="1:7" x14ac:dyDescent="0.3">
      <c r="A359" s="360" t="s">
        <v>177</v>
      </c>
      <c r="B359" s="362" t="s">
        <v>198</v>
      </c>
      <c r="C359" s="391" t="s">
        <v>263</v>
      </c>
      <c r="D359" s="389"/>
      <c r="E359" s="403"/>
      <c r="F359" s="355"/>
      <c r="G359" s="142"/>
    </row>
    <row r="360" spans="1:7" x14ac:dyDescent="0.3">
      <c r="A360" s="377" t="s">
        <v>270</v>
      </c>
      <c r="B360" s="377" t="s">
        <v>268</v>
      </c>
      <c r="C360" s="399">
        <v>84</v>
      </c>
      <c r="D360" s="385"/>
      <c r="E360" s="392"/>
      <c r="F360" s="352"/>
      <c r="G360" s="191"/>
    </row>
    <row r="361" spans="1:7" x14ac:dyDescent="0.3">
      <c r="A361" s="377" t="s">
        <v>271</v>
      </c>
      <c r="B361" s="377" t="s">
        <v>268</v>
      </c>
      <c r="C361" s="399">
        <v>85</v>
      </c>
      <c r="D361" s="385"/>
      <c r="E361" s="392"/>
      <c r="F361" s="352"/>
      <c r="G361" s="191"/>
    </row>
    <row r="362" spans="1:7" ht="15" thickBot="1" x14ac:dyDescent="0.35">
      <c r="A362" s="378" t="s">
        <v>261</v>
      </c>
      <c r="B362" s="368" t="s">
        <v>268</v>
      </c>
      <c r="C362" s="399" t="s">
        <v>262</v>
      </c>
      <c r="D362" s="401"/>
      <c r="E362" s="402"/>
      <c r="F362" s="352"/>
      <c r="G362" s="191"/>
    </row>
    <row r="363" spans="1:7" ht="15" thickBot="1" x14ac:dyDescent="0.35">
      <c r="A363" s="187"/>
      <c r="B363" s="186"/>
      <c r="C363" s="185"/>
      <c r="D363" s="184"/>
      <c r="E363" s="183"/>
      <c r="F363" s="141"/>
      <c r="G363" s="67"/>
    </row>
    <row r="364" spans="1:7" ht="15" thickBot="1" x14ac:dyDescent="0.35"/>
    <row r="365" spans="1:7" ht="30" customHeight="1" thickBot="1" x14ac:dyDescent="0.35">
      <c r="B365" s="496" t="s">
        <v>413</v>
      </c>
      <c r="C365" s="497"/>
      <c r="D365" s="182"/>
    </row>
    <row r="366" spans="1:7" ht="15" thickBot="1" x14ac:dyDescent="0.35">
      <c r="B366" s="505" t="s">
        <v>454</v>
      </c>
      <c r="C366" s="506"/>
      <c r="D366" s="182"/>
      <c r="E366" s="181"/>
    </row>
    <row r="368" spans="1:7" ht="15" thickBot="1" x14ac:dyDescent="0.35"/>
    <row r="369" spans="1:5" ht="29.4" thickBot="1" x14ac:dyDescent="0.6">
      <c r="A369" s="502" t="s">
        <v>428</v>
      </c>
      <c r="B369" s="503"/>
      <c r="C369" s="503"/>
      <c r="D369" s="503"/>
      <c r="E369" s="504"/>
    </row>
    <row r="370" spans="1:5" x14ac:dyDescent="0.3">
      <c r="A370" s="190"/>
      <c r="B370" s="190"/>
      <c r="C370" s="190"/>
      <c r="D370" s="190"/>
      <c r="E370" s="190"/>
    </row>
    <row r="371" spans="1:5" x14ac:dyDescent="0.3">
      <c r="A371" s="194" t="s">
        <v>269</v>
      </c>
    </row>
    <row r="372" spans="1:5" ht="28.8" x14ac:dyDescent="0.3">
      <c r="A372" s="383" t="s">
        <v>168</v>
      </c>
      <c r="B372" s="384" t="s">
        <v>169</v>
      </c>
      <c r="C372" s="384" t="s">
        <v>234</v>
      </c>
      <c r="D372" s="384" t="s">
        <v>266</v>
      </c>
      <c r="E372" s="384" t="s">
        <v>347</v>
      </c>
    </row>
    <row r="373" spans="1:5" x14ac:dyDescent="0.3">
      <c r="A373" s="368" t="s">
        <v>261</v>
      </c>
      <c r="B373" s="368" t="s">
        <v>268</v>
      </c>
      <c r="C373" s="388" t="s">
        <v>262</v>
      </c>
      <c r="D373" s="389"/>
      <c r="E373" s="390"/>
    </row>
    <row r="374" spans="1:5" x14ac:dyDescent="0.3">
      <c r="A374" s="186"/>
      <c r="B374" s="186"/>
      <c r="C374" s="193"/>
      <c r="D374" s="192"/>
      <c r="E374" s="191"/>
    </row>
    <row r="375" spans="1:5" x14ac:dyDescent="0.3">
      <c r="A375" s="194" t="s">
        <v>277</v>
      </c>
    </row>
    <row r="376" spans="1:5" ht="28.8" x14ac:dyDescent="0.3">
      <c r="A376" s="383" t="s">
        <v>168</v>
      </c>
      <c r="B376" s="384" t="s">
        <v>169</v>
      </c>
      <c r="C376" s="384" t="s">
        <v>234</v>
      </c>
      <c r="D376" s="384" t="s">
        <v>266</v>
      </c>
      <c r="E376" s="384" t="s">
        <v>347</v>
      </c>
    </row>
    <row r="377" spans="1:5" x14ac:dyDescent="0.3">
      <c r="A377" s="368" t="s">
        <v>277</v>
      </c>
      <c r="B377" s="368" t="s">
        <v>268</v>
      </c>
      <c r="C377" s="388" t="s">
        <v>262</v>
      </c>
      <c r="D377" s="389"/>
      <c r="E377" s="390"/>
    </row>
    <row r="378" spans="1:5" x14ac:dyDescent="0.3">
      <c r="A378" s="186"/>
      <c r="B378" s="186"/>
      <c r="C378" s="193"/>
      <c r="D378" s="192"/>
      <c r="E378" s="191"/>
    </row>
    <row r="379" spans="1:5" x14ac:dyDescent="0.3">
      <c r="A379" s="190" t="s">
        <v>317</v>
      </c>
      <c r="B379" s="190"/>
      <c r="C379" s="190"/>
      <c r="D379" s="190"/>
      <c r="E379" s="190"/>
    </row>
    <row r="380" spans="1:5" ht="28.8" x14ac:dyDescent="0.3">
      <c r="A380" s="383" t="s">
        <v>168</v>
      </c>
      <c r="B380" s="384" t="s">
        <v>169</v>
      </c>
      <c r="C380" s="384" t="s">
        <v>234</v>
      </c>
      <c r="D380" s="384" t="s">
        <v>214</v>
      </c>
      <c r="E380" s="384" t="s">
        <v>347</v>
      </c>
    </row>
    <row r="381" spans="1:5" x14ac:dyDescent="0.3">
      <c r="A381" s="369" t="s">
        <v>170</v>
      </c>
      <c r="B381" s="359" t="s">
        <v>191</v>
      </c>
      <c r="C381" s="391" t="s">
        <v>215</v>
      </c>
      <c r="D381" s="389"/>
      <c r="E381" s="390"/>
    </row>
    <row r="382" spans="1:5" x14ac:dyDescent="0.3">
      <c r="A382" s="369" t="s">
        <v>212</v>
      </c>
      <c r="B382" s="359" t="s">
        <v>191</v>
      </c>
      <c r="C382" s="391" t="s">
        <v>216</v>
      </c>
      <c r="D382" s="189"/>
      <c r="E382" s="392"/>
    </row>
    <row r="383" spans="1:5" x14ac:dyDescent="0.3">
      <c r="A383" s="369" t="s">
        <v>485</v>
      </c>
      <c r="B383" s="359" t="s">
        <v>463</v>
      </c>
      <c r="C383" s="393" t="s">
        <v>486</v>
      </c>
      <c r="D383" s="394"/>
      <c r="E383" s="395"/>
    </row>
    <row r="384" spans="1:5" x14ac:dyDescent="0.3">
      <c r="A384" s="370"/>
      <c r="B384" s="371"/>
      <c r="C384" s="396"/>
      <c r="D384" s="409"/>
      <c r="E384" s="392"/>
    </row>
    <row r="385" spans="1:5" x14ac:dyDescent="0.3">
      <c r="A385" s="372" t="s">
        <v>172</v>
      </c>
      <c r="B385" s="362" t="s">
        <v>193</v>
      </c>
      <c r="C385" s="391" t="s">
        <v>217</v>
      </c>
      <c r="D385" s="389"/>
      <c r="E385" s="390"/>
    </row>
    <row r="386" spans="1:5" x14ac:dyDescent="0.3">
      <c r="A386" s="370"/>
      <c r="B386" s="370"/>
      <c r="C386" s="373"/>
      <c r="D386" s="370"/>
      <c r="E386" s="370"/>
    </row>
    <row r="387" spans="1:5" x14ac:dyDescent="0.3">
      <c r="A387" s="374" t="s">
        <v>173</v>
      </c>
      <c r="B387" s="362" t="s">
        <v>194</v>
      </c>
      <c r="C387" s="391" t="s">
        <v>219</v>
      </c>
      <c r="D387" s="389"/>
      <c r="E387" s="390"/>
    </row>
    <row r="388" spans="1:5" x14ac:dyDescent="0.3">
      <c r="A388" s="374" t="s">
        <v>218</v>
      </c>
      <c r="B388" s="362" t="s">
        <v>194</v>
      </c>
      <c r="C388" s="391" t="s">
        <v>222</v>
      </c>
      <c r="D388" s="189"/>
      <c r="E388" s="392"/>
    </row>
    <row r="389" spans="1:5" x14ac:dyDescent="0.3">
      <c r="A389" s="374" t="s">
        <v>487</v>
      </c>
      <c r="B389" s="362" t="s">
        <v>465</v>
      </c>
      <c r="C389" s="393" t="s">
        <v>488</v>
      </c>
      <c r="D389" s="397"/>
      <c r="E389" s="395"/>
    </row>
    <row r="390" spans="1:5" x14ac:dyDescent="0.3">
      <c r="A390" s="374" t="s">
        <v>560</v>
      </c>
      <c r="B390" s="362" t="s">
        <v>465</v>
      </c>
      <c r="C390" s="393" t="s">
        <v>489</v>
      </c>
      <c r="D390" s="397"/>
      <c r="E390" s="398"/>
    </row>
    <row r="391" spans="1:5" x14ac:dyDescent="0.3">
      <c r="A391" s="374" t="s">
        <v>559</v>
      </c>
      <c r="B391" s="362" t="s">
        <v>466</v>
      </c>
      <c r="C391" s="393" t="s">
        <v>490</v>
      </c>
      <c r="D391" s="394"/>
      <c r="E391" s="395"/>
    </row>
    <row r="392" spans="1:5" x14ac:dyDescent="0.3">
      <c r="A392" s="370"/>
      <c r="B392" s="370"/>
      <c r="C392" s="373"/>
      <c r="D392" s="413"/>
      <c r="E392" s="370"/>
    </row>
    <row r="393" spans="1:5" x14ac:dyDescent="0.3">
      <c r="A393" s="405" t="s">
        <v>174</v>
      </c>
      <c r="B393" s="406" t="s">
        <v>195</v>
      </c>
      <c r="C393" s="407" t="s">
        <v>221</v>
      </c>
      <c r="D393" s="389"/>
      <c r="E393" s="408"/>
    </row>
    <row r="394" spans="1:5" x14ac:dyDescent="0.3">
      <c r="A394" s="405" t="s">
        <v>220</v>
      </c>
      <c r="B394" s="406" t="s">
        <v>195</v>
      </c>
      <c r="C394" s="407" t="s">
        <v>223</v>
      </c>
      <c r="D394" s="189"/>
      <c r="E394" s="409"/>
    </row>
    <row r="395" spans="1:5" x14ac:dyDescent="0.3">
      <c r="A395" s="405" t="s">
        <v>491</v>
      </c>
      <c r="B395" s="406" t="s">
        <v>468</v>
      </c>
      <c r="C395" s="410" t="s">
        <v>492</v>
      </c>
      <c r="D395" s="397"/>
      <c r="E395" s="411"/>
    </row>
    <row r="396" spans="1:5" x14ac:dyDescent="0.3">
      <c r="A396" s="405" t="s">
        <v>561</v>
      </c>
      <c r="B396" s="406" t="s">
        <v>468</v>
      </c>
      <c r="C396" s="410" t="s">
        <v>493</v>
      </c>
      <c r="D396" s="394"/>
      <c r="E396" s="412"/>
    </row>
    <row r="397" spans="1:5" x14ac:dyDescent="0.3">
      <c r="A397" s="370"/>
      <c r="B397" s="370"/>
      <c r="C397" s="373"/>
      <c r="D397" s="413"/>
      <c r="E397" s="370"/>
    </row>
    <row r="398" spans="1:5" x14ac:dyDescent="0.3">
      <c r="A398" s="363" t="s">
        <v>175</v>
      </c>
      <c r="B398" s="362" t="s">
        <v>196</v>
      </c>
      <c r="C398" s="391" t="s">
        <v>225</v>
      </c>
      <c r="D398" s="389"/>
      <c r="E398" s="390"/>
    </row>
    <row r="399" spans="1:5" x14ac:dyDescent="0.3">
      <c r="A399" s="363" t="s">
        <v>224</v>
      </c>
      <c r="B399" s="362" t="s">
        <v>196</v>
      </c>
      <c r="C399" s="391" t="s">
        <v>226</v>
      </c>
      <c r="D399" s="189"/>
      <c r="E399" s="392"/>
    </row>
    <row r="400" spans="1:5" x14ac:dyDescent="0.3">
      <c r="A400" s="370"/>
      <c r="B400" s="370"/>
      <c r="C400" s="373"/>
      <c r="D400" s="370"/>
      <c r="E400" s="370"/>
    </row>
    <row r="401" spans="1:5" x14ac:dyDescent="0.3">
      <c r="A401" s="364" t="s">
        <v>176</v>
      </c>
      <c r="B401" s="362" t="s">
        <v>197</v>
      </c>
      <c r="C401" s="391" t="s">
        <v>228</v>
      </c>
      <c r="D401" s="389"/>
      <c r="E401" s="390"/>
    </row>
    <row r="402" spans="1:5" x14ac:dyDescent="0.3">
      <c r="A402" s="364" t="s">
        <v>227</v>
      </c>
      <c r="B402" s="362" t="s">
        <v>197</v>
      </c>
      <c r="C402" s="391" t="s">
        <v>229</v>
      </c>
      <c r="D402" s="189"/>
      <c r="E402" s="392"/>
    </row>
    <row r="403" spans="1:5" x14ac:dyDescent="0.3">
      <c r="A403" s="370"/>
      <c r="B403" s="370"/>
      <c r="C403" s="373"/>
      <c r="D403" s="370"/>
      <c r="E403" s="370"/>
    </row>
    <row r="404" spans="1:5" x14ac:dyDescent="0.3">
      <c r="A404" s="363" t="s">
        <v>178</v>
      </c>
      <c r="B404" s="362" t="s">
        <v>199</v>
      </c>
      <c r="C404" s="391" t="s">
        <v>231</v>
      </c>
      <c r="D404" s="389"/>
      <c r="E404" s="390"/>
    </row>
    <row r="405" spans="1:5" x14ac:dyDescent="0.3">
      <c r="A405" s="363" t="s">
        <v>230</v>
      </c>
      <c r="B405" s="362" t="s">
        <v>199</v>
      </c>
      <c r="C405" s="391" t="s">
        <v>232</v>
      </c>
      <c r="D405" s="189"/>
      <c r="E405" s="392"/>
    </row>
    <row r="406" spans="1:5" x14ac:dyDescent="0.3">
      <c r="A406" s="363" t="s">
        <v>494</v>
      </c>
      <c r="B406" s="362" t="s">
        <v>470</v>
      </c>
      <c r="C406" s="393" t="s">
        <v>495</v>
      </c>
      <c r="D406" s="397"/>
      <c r="E406" s="395"/>
    </row>
    <row r="407" spans="1:5" x14ac:dyDescent="0.3">
      <c r="A407" s="363" t="s">
        <v>562</v>
      </c>
      <c r="B407" s="362" t="s">
        <v>470</v>
      </c>
      <c r="C407" s="393" t="s">
        <v>496</v>
      </c>
      <c r="D407" s="397"/>
      <c r="E407" s="398"/>
    </row>
    <row r="408" spans="1:5" x14ac:dyDescent="0.3">
      <c r="A408" s="363" t="s">
        <v>497</v>
      </c>
      <c r="B408" s="362" t="s">
        <v>472</v>
      </c>
      <c r="C408" s="393" t="s">
        <v>498</v>
      </c>
      <c r="D408" s="394"/>
      <c r="E408" s="395"/>
    </row>
    <row r="409" spans="1:5" x14ac:dyDescent="0.3">
      <c r="A409" s="370"/>
      <c r="B409" s="370"/>
      <c r="C409" s="373"/>
      <c r="D409" s="413"/>
      <c r="E409" s="370"/>
    </row>
    <row r="410" spans="1:5" x14ac:dyDescent="0.3">
      <c r="A410" s="363" t="s">
        <v>179</v>
      </c>
      <c r="B410" s="362" t="s">
        <v>200</v>
      </c>
      <c r="C410" s="391" t="s">
        <v>233</v>
      </c>
      <c r="D410" s="389"/>
      <c r="E410" s="390"/>
    </row>
    <row r="411" spans="1:5" x14ac:dyDescent="0.3">
      <c r="A411" s="370"/>
      <c r="B411" s="370"/>
      <c r="C411" s="373"/>
      <c r="D411" s="370"/>
      <c r="E411" s="370"/>
    </row>
    <row r="412" spans="1:5" x14ac:dyDescent="0.3">
      <c r="A412" s="363" t="s">
        <v>180</v>
      </c>
      <c r="B412" s="362" t="s">
        <v>201</v>
      </c>
      <c r="C412" s="391" t="s">
        <v>235</v>
      </c>
      <c r="D412" s="389"/>
      <c r="E412" s="390"/>
    </row>
    <row r="413" spans="1:5" x14ac:dyDescent="0.3">
      <c r="A413" s="363" t="s">
        <v>453</v>
      </c>
      <c r="B413" s="362" t="s">
        <v>201</v>
      </c>
      <c r="C413" s="375" t="s">
        <v>236</v>
      </c>
      <c r="D413" s="189"/>
      <c r="E413" s="392"/>
    </row>
    <row r="414" spans="1:5" x14ac:dyDescent="0.3">
      <c r="A414" s="370"/>
      <c r="B414" s="370"/>
      <c r="C414" s="373"/>
      <c r="D414" s="370"/>
      <c r="E414" s="370"/>
    </row>
    <row r="415" spans="1:5" x14ac:dyDescent="0.3">
      <c r="A415" s="363" t="s">
        <v>181</v>
      </c>
      <c r="B415" s="362" t="s">
        <v>202</v>
      </c>
      <c r="C415" s="399" t="s">
        <v>238</v>
      </c>
      <c r="D415" s="389"/>
      <c r="E415" s="390"/>
    </row>
    <row r="416" spans="1:5" x14ac:dyDescent="0.3">
      <c r="A416" s="363" t="s">
        <v>237</v>
      </c>
      <c r="B416" s="362" t="s">
        <v>202</v>
      </c>
      <c r="C416" s="399" t="s">
        <v>239</v>
      </c>
      <c r="D416" s="189"/>
      <c r="E416" s="392"/>
    </row>
    <row r="417" spans="1:5" x14ac:dyDescent="0.3">
      <c r="A417" s="363" t="s">
        <v>499</v>
      </c>
      <c r="B417" s="362" t="s">
        <v>474</v>
      </c>
      <c r="C417" s="400" t="s">
        <v>500</v>
      </c>
      <c r="D417" s="397"/>
      <c r="E417" s="395"/>
    </row>
    <row r="418" spans="1:5" x14ac:dyDescent="0.3">
      <c r="A418" s="363" t="s">
        <v>563</v>
      </c>
      <c r="B418" s="362" t="s">
        <v>474</v>
      </c>
      <c r="C418" s="400" t="s">
        <v>501</v>
      </c>
      <c r="D418" s="394"/>
      <c r="E418" s="398"/>
    </row>
    <row r="419" spans="1:5" x14ac:dyDescent="0.3">
      <c r="A419" s="370"/>
      <c r="B419" s="370"/>
      <c r="C419" s="373"/>
      <c r="D419" s="413"/>
      <c r="E419" s="370"/>
    </row>
    <row r="420" spans="1:5" x14ac:dyDescent="0.3">
      <c r="A420" s="363" t="s">
        <v>182</v>
      </c>
      <c r="B420" s="362" t="s">
        <v>203</v>
      </c>
      <c r="C420" s="399" t="s">
        <v>241</v>
      </c>
      <c r="D420" s="389"/>
      <c r="E420" s="390"/>
    </row>
    <row r="421" spans="1:5" x14ac:dyDescent="0.3">
      <c r="A421" s="363" t="s">
        <v>240</v>
      </c>
      <c r="B421" s="362" t="s">
        <v>203</v>
      </c>
      <c r="C421" s="399" t="s">
        <v>242</v>
      </c>
      <c r="D421" s="189"/>
      <c r="E421" s="392"/>
    </row>
    <row r="422" spans="1:5" x14ac:dyDescent="0.3">
      <c r="A422" s="363" t="s">
        <v>502</v>
      </c>
      <c r="B422" s="362" t="s">
        <v>476</v>
      </c>
      <c r="C422" s="400" t="s">
        <v>503</v>
      </c>
      <c r="D422" s="394"/>
      <c r="E422" s="395"/>
    </row>
    <row r="423" spans="1:5" x14ac:dyDescent="0.3">
      <c r="A423" s="370"/>
      <c r="B423" s="370"/>
      <c r="C423" s="373"/>
      <c r="D423" s="413"/>
      <c r="E423" s="370"/>
    </row>
    <row r="424" spans="1:5" x14ac:dyDescent="0.3">
      <c r="A424" s="363" t="s">
        <v>183</v>
      </c>
      <c r="B424" s="362" t="s">
        <v>204</v>
      </c>
      <c r="C424" s="399" t="s">
        <v>243</v>
      </c>
      <c r="D424" s="389"/>
      <c r="E424" s="390"/>
    </row>
    <row r="425" spans="1:5" x14ac:dyDescent="0.3">
      <c r="A425" s="363" t="s">
        <v>245</v>
      </c>
      <c r="B425" s="362" t="s">
        <v>204</v>
      </c>
      <c r="C425" s="399" t="s">
        <v>244</v>
      </c>
      <c r="D425" s="189"/>
      <c r="E425" s="392"/>
    </row>
    <row r="426" spans="1:5" x14ac:dyDescent="0.3">
      <c r="A426" s="363" t="s">
        <v>504</v>
      </c>
      <c r="B426" s="362" t="s">
        <v>478</v>
      </c>
      <c r="C426" s="400" t="s">
        <v>505</v>
      </c>
      <c r="D426" s="397"/>
      <c r="E426" s="395"/>
    </row>
    <row r="427" spans="1:5" x14ac:dyDescent="0.3">
      <c r="A427" s="363" t="s">
        <v>564</v>
      </c>
      <c r="B427" s="362" t="s">
        <v>478</v>
      </c>
      <c r="C427" s="400" t="s">
        <v>506</v>
      </c>
      <c r="D427" s="394"/>
      <c r="E427" s="398"/>
    </row>
    <row r="428" spans="1:5" x14ac:dyDescent="0.3">
      <c r="A428" s="370"/>
      <c r="B428" s="370"/>
      <c r="C428" s="373"/>
      <c r="D428" s="413"/>
      <c r="E428" s="370"/>
    </row>
    <row r="429" spans="1:5" x14ac:dyDescent="0.3">
      <c r="A429" s="363" t="s">
        <v>184</v>
      </c>
      <c r="B429" s="362" t="s">
        <v>205</v>
      </c>
      <c r="C429" s="399" t="s">
        <v>250</v>
      </c>
      <c r="D429" s="389"/>
      <c r="E429" s="390"/>
    </row>
    <row r="430" spans="1:5" x14ac:dyDescent="0.3">
      <c r="A430" s="363" t="s">
        <v>246</v>
      </c>
      <c r="B430" s="362" t="s">
        <v>205</v>
      </c>
      <c r="C430" s="399" t="s">
        <v>251</v>
      </c>
      <c r="D430" s="189"/>
      <c r="E430" s="392"/>
    </row>
    <row r="431" spans="1:5" x14ac:dyDescent="0.3">
      <c r="A431" s="363" t="s">
        <v>507</v>
      </c>
      <c r="B431" s="362" t="s">
        <v>480</v>
      </c>
      <c r="C431" s="400" t="s">
        <v>508</v>
      </c>
      <c r="D431" s="397"/>
      <c r="E431" s="395"/>
    </row>
    <row r="432" spans="1:5" x14ac:dyDescent="0.3">
      <c r="A432" s="363" t="s">
        <v>565</v>
      </c>
      <c r="B432" s="362" t="s">
        <v>480</v>
      </c>
      <c r="C432" s="400" t="s">
        <v>509</v>
      </c>
      <c r="D432" s="394"/>
      <c r="E432" s="398"/>
    </row>
    <row r="433" spans="1:5" x14ac:dyDescent="0.3">
      <c r="A433" s="370"/>
      <c r="B433" s="370"/>
      <c r="C433" s="373"/>
      <c r="D433" s="413"/>
      <c r="E433" s="370"/>
    </row>
    <row r="434" spans="1:5" x14ac:dyDescent="0.3">
      <c r="A434" s="361" t="s">
        <v>185</v>
      </c>
      <c r="B434" s="362" t="s">
        <v>206</v>
      </c>
      <c r="C434" s="399" t="s">
        <v>252</v>
      </c>
      <c r="D434" s="389"/>
      <c r="E434" s="390"/>
    </row>
    <row r="435" spans="1:5" x14ac:dyDescent="0.3">
      <c r="A435" s="361" t="s">
        <v>295</v>
      </c>
      <c r="B435" s="362" t="s">
        <v>206</v>
      </c>
      <c r="C435" s="399" t="s">
        <v>253</v>
      </c>
      <c r="D435" s="189"/>
      <c r="E435" s="392"/>
    </row>
    <row r="436" spans="1:5" x14ac:dyDescent="0.3">
      <c r="A436" s="361" t="s">
        <v>510</v>
      </c>
      <c r="B436" s="362" t="s">
        <v>482</v>
      </c>
      <c r="C436" s="400" t="s">
        <v>511</v>
      </c>
      <c r="D436" s="394"/>
      <c r="E436" s="395"/>
    </row>
    <row r="437" spans="1:5" x14ac:dyDescent="0.3">
      <c r="A437" s="370"/>
      <c r="B437" s="370"/>
      <c r="C437" s="373"/>
      <c r="D437" s="413"/>
      <c r="E437" s="370"/>
    </row>
    <row r="438" spans="1:5" x14ac:dyDescent="0.3">
      <c r="A438" s="366" t="s">
        <v>186</v>
      </c>
      <c r="B438" s="362" t="s">
        <v>207</v>
      </c>
      <c r="C438" s="399" t="s">
        <v>254</v>
      </c>
      <c r="D438" s="419"/>
      <c r="E438" s="390"/>
    </row>
    <row r="439" spans="1:5" x14ac:dyDescent="0.3">
      <c r="A439" s="366" t="s">
        <v>247</v>
      </c>
      <c r="B439" s="362" t="s">
        <v>207</v>
      </c>
      <c r="C439" s="399" t="s">
        <v>255</v>
      </c>
      <c r="D439" s="179"/>
      <c r="E439" s="392"/>
    </row>
    <row r="440" spans="1:5" x14ac:dyDescent="0.3">
      <c r="A440" s="366" t="s">
        <v>512</v>
      </c>
      <c r="B440" s="362" t="s">
        <v>484</v>
      </c>
      <c r="C440" s="400" t="s">
        <v>513</v>
      </c>
      <c r="D440" s="420"/>
      <c r="E440" s="395"/>
    </row>
    <row r="441" spans="1:5" x14ac:dyDescent="0.3">
      <c r="A441" s="370"/>
      <c r="B441" s="370"/>
      <c r="C441" s="373"/>
      <c r="D441" s="413"/>
      <c r="E441" s="370"/>
    </row>
    <row r="442" spans="1:5" x14ac:dyDescent="0.3">
      <c r="A442" s="376" t="s">
        <v>187</v>
      </c>
      <c r="B442" s="362" t="s">
        <v>208</v>
      </c>
      <c r="C442" s="399" t="s">
        <v>256</v>
      </c>
      <c r="D442" s="389"/>
      <c r="E442" s="390"/>
    </row>
    <row r="443" spans="1:5" x14ac:dyDescent="0.3">
      <c r="A443" s="376" t="s">
        <v>296</v>
      </c>
      <c r="B443" s="362" t="s">
        <v>208</v>
      </c>
      <c r="C443" s="399" t="s">
        <v>257</v>
      </c>
      <c r="D443" s="189"/>
      <c r="E443" s="392"/>
    </row>
    <row r="444" spans="1:5" x14ac:dyDescent="0.3">
      <c r="A444" s="370"/>
      <c r="B444" s="370"/>
      <c r="C444" s="373"/>
      <c r="D444" s="370"/>
      <c r="E444" s="370"/>
    </row>
    <row r="445" spans="1:5" x14ac:dyDescent="0.3">
      <c r="A445" s="363" t="s">
        <v>188</v>
      </c>
      <c r="B445" s="362" t="s">
        <v>209</v>
      </c>
      <c r="C445" s="399" t="s">
        <v>258</v>
      </c>
      <c r="D445" s="389"/>
      <c r="E445" s="390"/>
    </row>
    <row r="446" spans="1:5" x14ac:dyDescent="0.3">
      <c r="A446" s="363" t="s">
        <v>249</v>
      </c>
      <c r="B446" s="362" t="s">
        <v>209</v>
      </c>
      <c r="C446" s="399" t="s">
        <v>259</v>
      </c>
      <c r="D446" s="189"/>
      <c r="E446" s="392"/>
    </row>
    <row r="447" spans="1:5" x14ac:dyDescent="0.3">
      <c r="A447" s="370"/>
      <c r="B447" s="370"/>
      <c r="C447" s="373"/>
      <c r="D447" s="370"/>
      <c r="E447" s="370"/>
    </row>
    <row r="448" spans="1:5" x14ac:dyDescent="0.3">
      <c r="A448" s="363" t="s">
        <v>189</v>
      </c>
      <c r="B448" s="362" t="s">
        <v>210</v>
      </c>
      <c r="C448" s="399" t="s">
        <v>260</v>
      </c>
      <c r="D448" s="389"/>
      <c r="E448" s="390"/>
    </row>
    <row r="449" spans="1:5" x14ac:dyDescent="0.3">
      <c r="A449" s="370"/>
      <c r="B449" s="370"/>
      <c r="C449" s="373"/>
      <c r="D449" s="370"/>
      <c r="E449" s="370"/>
    </row>
    <row r="450" spans="1:5" x14ac:dyDescent="0.3">
      <c r="A450" s="377" t="s">
        <v>270</v>
      </c>
      <c r="B450" s="377" t="s">
        <v>268</v>
      </c>
      <c r="C450" s="399">
        <v>84</v>
      </c>
      <c r="D450" s="385"/>
      <c r="E450" s="392"/>
    </row>
    <row r="451" spans="1:5" x14ac:dyDescent="0.3">
      <c r="A451" s="370"/>
      <c r="B451" s="370"/>
      <c r="C451" s="373"/>
      <c r="D451" s="370"/>
      <c r="E451" s="370"/>
    </row>
    <row r="452" spans="1:5" x14ac:dyDescent="0.3">
      <c r="A452" s="377" t="s">
        <v>271</v>
      </c>
      <c r="B452" s="377" t="s">
        <v>268</v>
      </c>
      <c r="C452" s="399">
        <v>85</v>
      </c>
      <c r="D452" s="385"/>
      <c r="E452" s="392"/>
    </row>
    <row r="453" spans="1:5" x14ac:dyDescent="0.3">
      <c r="A453" s="370"/>
      <c r="B453" s="370"/>
      <c r="C453" s="373"/>
      <c r="D453" s="370"/>
      <c r="E453" s="370"/>
    </row>
    <row r="454" spans="1:5" ht="15" thickBot="1" x14ac:dyDescent="0.35">
      <c r="A454" s="378" t="s">
        <v>261</v>
      </c>
      <c r="B454" s="368" t="s">
        <v>268</v>
      </c>
      <c r="C454" s="399" t="s">
        <v>262</v>
      </c>
      <c r="D454" s="401"/>
      <c r="E454" s="402"/>
    </row>
    <row r="455" spans="1:5" ht="15" thickBot="1" x14ac:dyDescent="0.35">
      <c r="A455" s="187"/>
      <c r="B455" s="186"/>
      <c r="C455" s="185"/>
      <c r="D455" s="184"/>
      <c r="E455" s="183"/>
    </row>
    <row r="456" spans="1:5" x14ac:dyDescent="0.3">
      <c r="A456" s="188" t="s">
        <v>267</v>
      </c>
    </row>
    <row r="457" spans="1:5" ht="28.8" x14ac:dyDescent="0.3">
      <c r="A457" s="383" t="s">
        <v>168</v>
      </c>
      <c r="B457" s="384" t="s">
        <v>169</v>
      </c>
      <c r="C457" s="384" t="s">
        <v>234</v>
      </c>
      <c r="D457" s="384" t="s">
        <v>214</v>
      </c>
      <c r="E457" s="384" t="s">
        <v>347</v>
      </c>
    </row>
    <row r="458" spans="1:5" x14ac:dyDescent="0.3">
      <c r="A458" s="360" t="s">
        <v>171</v>
      </c>
      <c r="B458" s="359" t="s">
        <v>192</v>
      </c>
      <c r="C458" s="391" t="s">
        <v>264</v>
      </c>
      <c r="D458" s="389"/>
      <c r="E458" s="403"/>
    </row>
    <row r="459" spans="1:5" x14ac:dyDescent="0.3">
      <c r="A459" s="377" t="s">
        <v>270</v>
      </c>
      <c r="B459" s="377" t="s">
        <v>268</v>
      </c>
      <c r="C459" s="399">
        <v>84</v>
      </c>
      <c r="D459" s="385"/>
      <c r="E459" s="392"/>
    </row>
    <row r="460" spans="1:5" x14ac:dyDescent="0.3">
      <c r="A460" s="377" t="s">
        <v>271</v>
      </c>
      <c r="B460" s="377" t="s">
        <v>268</v>
      </c>
      <c r="C460" s="399">
        <v>85</v>
      </c>
      <c r="D460" s="385"/>
      <c r="E460" s="392"/>
    </row>
    <row r="461" spans="1:5" ht="15" thickBot="1" x14ac:dyDescent="0.35">
      <c r="A461" s="378" t="s">
        <v>261</v>
      </c>
      <c r="B461" s="368" t="s">
        <v>268</v>
      </c>
      <c r="C461" s="399" t="s">
        <v>262</v>
      </c>
      <c r="D461" s="401"/>
      <c r="E461" s="402"/>
    </row>
    <row r="462" spans="1:5" ht="15" thickBot="1" x14ac:dyDescent="0.35">
      <c r="A462" s="187"/>
      <c r="B462" s="186"/>
      <c r="C462" s="185"/>
      <c r="D462" s="184"/>
      <c r="E462" s="183"/>
    </row>
    <row r="463" spans="1:5" x14ac:dyDescent="0.3">
      <c r="A463" s="188" t="s">
        <v>265</v>
      </c>
    </row>
    <row r="464" spans="1:5" ht="28.8" x14ac:dyDescent="0.3">
      <c r="A464" s="383" t="s">
        <v>168</v>
      </c>
      <c r="B464" s="384" t="s">
        <v>169</v>
      </c>
      <c r="C464" s="384" t="s">
        <v>234</v>
      </c>
      <c r="D464" s="384" t="s">
        <v>214</v>
      </c>
      <c r="E464" s="384" t="s">
        <v>347</v>
      </c>
    </row>
    <row r="465" spans="1:5" x14ac:dyDescent="0.3">
      <c r="A465" s="360" t="s">
        <v>177</v>
      </c>
      <c r="B465" s="362" t="s">
        <v>198</v>
      </c>
      <c r="C465" s="391" t="s">
        <v>263</v>
      </c>
      <c r="D465" s="389"/>
      <c r="E465" s="403"/>
    </row>
    <row r="466" spans="1:5" x14ac:dyDescent="0.3">
      <c r="A466" s="377" t="s">
        <v>270</v>
      </c>
      <c r="B466" s="377" t="s">
        <v>268</v>
      </c>
      <c r="C466" s="399">
        <v>84</v>
      </c>
      <c r="D466" s="385"/>
      <c r="E466" s="392"/>
    </row>
    <row r="467" spans="1:5" x14ac:dyDescent="0.3">
      <c r="A467" s="377" t="s">
        <v>271</v>
      </c>
      <c r="B467" s="377" t="s">
        <v>268</v>
      </c>
      <c r="C467" s="399">
        <v>85</v>
      </c>
      <c r="D467" s="385"/>
      <c r="E467" s="392"/>
    </row>
    <row r="468" spans="1:5" ht="15" thickBot="1" x14ac:dyDescent="0.35">
      <c r="A468" s="378" t="s">
        <v>261</v>
      </c>
      <c r="B468" s="368" t="s">
        <v>268</v>
      </c>
      <c r="C468" s="399" t="s">
        <v>262</v>
      </c>
      <c r="D468" s="401"/>
      <c r="E468" s="402"/>
    </row>
    <row r="469" spans="1:5" ht="15" thickBot="1" x14ac:dyDescent="0.35">
      <c r="A469" s="187"/>
      <c r="B469" s="186"/>
      <c r="C469" s="185"/>
      <c r="D469" s="184"/>
      <c r="E469" s="183"/>
    </row>
    <row r="470" spans="1:5" ht="15" thickBot="1" x14ac:dyDescent="0.35"/>
    <row r="471" spans="1:5" ht="30" customHeight="1" thickBot="1" x14ac:dyDescent="0.35">
      <c r="B471" s="496" t="s">
        <v>418</v>
      </c>
      <c r="C471" s="497"/>
      <c r="D471" s="182"/>
    </row>
    <row r="472" spans="1:5" ht="15" thickBot="1" x14ac:dyDescent="0.35">
      <c r="B472" s="505" t="s">
        <v>454</v>
      </c>
      <c r="C472" s="506"/>
      <c r="D472" s="182"/>
      <c r="E472" s="181"/>
    </row>
    <row r="474" spans="1:5" ht="15" thickBot="1" x14ac:dyDescent="0.35"/>
    <row r="475" spans="1:5" ht="29.4" thickBot="1" x14ac:dyDescent="0.6">
      <c r="A475" s="502" t="s">
        <v>424</v>
      </c>
      <c r="B475" s="503"/>
      <c r="C475" s="503"/>
      <c r="D475" s="503"/>
      <c r="E475" s="504"/>
    </row>
    <row r="476" spans="1:5" x14ac:dyDescent="0.3">
      <c r="A476" s="190"/>
      <c r="B476" s="190"/>
      <c r="C476" s="190"/>
      <c r="D476" s="190"/>
      <c r="E476" s="190"/>
    </row>
    <row r="477" spans="1:5" x14ac:dyDescent="0.3">
      <c r="A477" s="194" t="s">
        <v>269</v>
      </c>
    </row>
    <row r="478" spans="1:5" ht="28.8" x14ac:dyDescent="0.3">
      <c r="A478" s="383" t="s">
        <v>168</v>
      </c>
      <c r="B478" s="384" t="s">
        <v>169</v>
      </c>
      <c r="C478" s="384" t="s">
        <v>234</v>
      </c>
      <c r="D478" s="384" t="s">
        <v>266</v>
      </c>
      <c r="E478" s="384" t="s">
        <v>213</v>
      </c>
    </row>
    <row r="479" spans="1:5" x14ac:dyDescent="0.3">
      <c r="A479" s="368" t="s">
        <v>261</v>
      </c>
      <c r="B479" s="368" t="s">
        <v>268</v>
      </c>
      <c r="C479" s="388" t="s">
        <v>262</v>
      </c>
      <c r="D479" s="389"/>
      <c r="E479" s="390"/>
    </row>
    <row r="480" spans="1:5" x14ac:dyDescent="0.3">
      <c r="A480" s="186"/>
      <c r="B480" s="186"/>
      <c r="C480" s="193"/>
      <c r="D480" s="192"/>
      <c r="E480" s="191"/>
    </row>
    <row r="481" spans="1:5" x14ac:dyDescent="0.3">
      <c r="A481" s="194" t="s">
        <v>277</v>
      </c>
    </row>
    <row r="482" spans="1:5" ht="28.8" x14ac:dyDescent="0.3">
      <c r="A482" s="383" t="s">
        <v>168</v>
      </c>
      <c r="B482" s="384" t="s">
        <v>169</v>
      </c>
      <c r="C482" s="384" t="s">
        <v>234</v>
      </c>
      <c r="D482" s="384" t="s">
        <v>266</v>
      </c>
      <c r="E482" s="384" t="s">
        <v>213</v>
      </c>
    </row>
    <row r="483" spans="1:5" x14ac:dyDescent="0.3">
      <c r="A483" s="368" t="s">
        <v>277</v>
      </c>
      <c r="B483" s="368" t="s">
        <v>268</v>
      </c>
      <c r="C483" s="388" t="s">
        <v>262</v>
      </c>
      <c r="D483" s="389"/>
      <c r="E483" s="390"/>
    </row>
    <row r="484" spans="1:5" x14ac:dyDescent="0.3">
      <c r="A484" s="186"/>
      <c r="B484" s="186"/>
      <c r="C484" s="193"/>
      <c r="D484" s="192"/>
      <c r="E484" s="191"/>
    </row>
    <row r="485" spans="1:5" x14ac:dyDescent="0.3">
      <c r="A485" s="190" t="s">
        <v>318</v>
      </c>
      <c r="B485" s="190"/>
      <c r="C485" s="190"/>
      <c r="D485" s="190"/>
      <c r="E485" s="190"/>
    </row>
    <row r="486" spans="1:5" ht="28.8" x14ac:dyDescent="0.3">
      <c r="A486" s="383" t="s">
        <v>168</v>
      </c>
      <c r="B486" s="384" t="s">
        <v>169</v>
      </c>
      <c r="C486" s="384" t="s">
        <v>234</v>
      </c>
      <c r="D486" s="384" t="s">
        <v>214</v>
      </c>
      <c r="E486" s="384" t="s">
        <v>213</v>
      </c>
    </row>
    <row r="487" spans="1:5" x14ac:dyDescent="0.3">
      <c r="A487" s="369" t="s">
        <v>170</v>
      </c>
      <c r="B487" s="359" t="s">
        <v>191</v>
      </c>
      <c r="C487" s="391" t="s">
        <v>215</v>
      </c>
      <c r="D487" s="389"/>
      <c r="E487" s="390"/>
    </row>
    <row r="488" spans="1:5" x14ac:dyDescent="0.3">
      <c r="A488" s="369" t="s">
        <v>212</v>
      </c>
      <c r="B488" s="359" t="s">
        <v>191</v>
      </c>
      <c r="C488" s="391" t="s">
        <v>216</v>
      </c>
      <c r="D488" s="189"/>
      <c r="E488" s="392"/>
    </row>
    <row r="489" spans="1:5" x14ac:dyDescent="0.3">
      <c r="A489" s="369" t="s">
        <v>485</v>
      </c>
      <c r="B489" s="359" t="s">
        <v>463</v>
      </c>
      <c r="C489" s="393" t="s">
        <v>486</v>
      </c>
      <c r="D489" s="394"/>
      <c r="E489" s="395"/>
    </row>
    <row r="490" spans="1:5" x14ac:dyDescent="0.3">
      <c r="A490" s="370"/>
      <c r="B490" s="371"/>
      <c r="C490" s="396"/>
      <c r="D490" s="409"/>
      <c r="E490" s="392"/>
    </row>
    <row r="491" spans="1:5" x14ac:dyDescent="0.3">
      <c r="A491" s="372" t="s">
        <v>172</v>
      </c>
      <c r="B491" s="362" t="s">
        <v>193</v>
      </c>
      <c r="C491" s="391" t="s">
        <v>217</v>
      </c>
      <c r="D491" s="389"/>
      <c r="E491" s="390"/>
    </row>
    <row r="492" spans="1:5" x14ac:dyDescent="0.3">
      <c r="A492" s="370"/>
      <c r="B492" s="370"/>
      <c r="C492" s="373"/>
      <c r="D492" s="370"/>
      <c r="E492" s="370"/>
    </row>
    <row r="493" spans="1:5" x14ac:dyDescent="0.3">
      <c r="A493" s="374" t="s">
        <v>173</v>
      </c>
      <c r="B493" s="362" t="s">
        <v>194</v>
      </c>
      <c r="C493" s="391" t="s">
        <v>219</v>
      </c>
      <c r="D493" s="389"/>
      <c r="E493" s="390"/>
    </row>
    <row r="494" spans="1:5" x14ac:dyDescent="0.3">
      <c r="A494" s="374" t="s">
        <v>218</v>
      </c>
      <c r="B494" s="362" t="s">
        <v>194</v>
      </c>
      <c r="C494" s="391" t="s">
        <v>222</v>
      </c>
      <c r="D494" s="189"/>
      <c r="E494" s="392"/>
    </row>
    <row r="495" spans="1:5" x14ac:dyDescent="0.3">
      <c r="A495" s="374" t="s">
        <v>487</v>
      </c>
      <c r="B495" s="362" t="s">
        <v>465</v>
      </c>
      <c r="C495" s="393" t="s">
        <v>488</v>
      </c>
      <c r="D495" s="397"/>
      <c r="E495" s="395"/>
    </row>
    <row r="496" spans="1:5" x14ac:dyDescent="0.3">
      <c r="A496" s="374" t="s">
        <v>560</v>
      </c>
      <c r="B496" s="362" t="s">
        <v>465</v>
      </c>
      <c r="C496" s="393" t="s">
        <v>489</v>
      </c>
      <c r="D496" s="397"/>
      <c r="E496" s="398"/>
    </row>
    <row r="497" spans="1:5" x14ac:dyDescent="0.3">
      <c r="A497" s="374" t="s">
        <v>559</v>
      </c>
      <c r="B497" s="362" t="s">
        <v>466</v>
      </c>
      <c r="C497" s="393" t="s">
        <v>490</v>
      </c>
      <c r="D497" s="394"/>
      <c r="E497" s="395"/>
    </row>
    <row r="498" spans="1:5" x14ac:dyDescent="0.3">
      <c r="A498" s="370"/>
      <c r="B498" s="370"/>
      <c r="C498" s="373"/>
      <c r="D498" s="413"/>
      <c r="E498" s="370"/>
    </row>
    <row r="499" spans="1:5" x14ac:dyDescent="0.3">
      <c r="A499" s="405" t="s">
        <v>174</v>
      </c>
      <c r="B499" s="406" t="s">
        <v>195</v>
      </c>
      <c r="C499" s="407" t="s">
        <v>221</v>
      </c>
      <c r="D499" s="389"/>
      <c r="E499" s="408"/>
    </row>
    <row r="500" spans="1:5" x14ac:dyDescent="0.3">
      <c r="A500" s="405" t="s">
        <v>220</v>
      </c>
      <c r="B500" s="406" t="s">
        <v>195</v>
      </c>
      <c r="C500" s="407" t="s">
        <v>223</v>
      </c>
      <c r="D500" s="189"/>
      <c r="E500" s="409"/>
    </row>
    <row r="501" spans="1:5" x14ac:dyDescent="0.3">
      <c r="A501" s="405" t="s">
        <v>491</v>
      </c>
      <c r="B501" s="406" t="s">
        <v>468</v>
      </c>
      <c r="C501" s="410" t="s">
        <v>492</v>
      </c>
      <c r="D501" s="397"/>
      <c r="E501" s="411"/>
    </row>
    <row r="502" spans="1:5" x14ac:dyDescent="0.3">
      <c r="A502" s="405" t="s">
        <v>561</v>
      </c>
      <c r="B502" s="406" t="s">
        <v>468</v>
      </c>
      <c r="C502" s="410" t="s">
        <v>493</v>
      </c>
      <c r="D502" s="394"/>
      <c r="E502" s="412"/>
    </row>
    <row r="503" spans="1:5" x14ac:dyDescent="0.3">
      <c r="A503" s="370"/>
      <c r="B503" s="370"/>
      <c r="C503" s="373"/>
      <c r="D503" s="413"/>
      <c r="E503" s="370"/>
    </row>
    <row r="504" spans="1:5" x14ac:dyDescent="0.3">
      <c r="A504" s="363" t="s">
        <v>175</v>
      </c>
      <c r="B504" s="362" t="s">
        <v>196</v>
      </c>
      <c r="C504" s="391" t="s">
        <v>225</v>
      </c>
      <c r="D504" s="389"/>
      <c r="E504" s="390"/>
    </row>
    <row r="505" spans="1:5" x14ac:dyDescent="0.3">
      <c r="A505" s="363" t="s">
        <v>224</v>
      </c>
      <c r="B505" s="362" t="s">
        <v>196</v>
      </c>
      <c r="C505" s="391" t="s">
        <v>226</v>
      </c>
      <c r="D505" s="189"/>
      <c r="E505" s="392"/>
    </row>
    <row r="506" spans="1:5" x14ac:dyDescent="0.3">
      <c r="A506" s="370"/>
      <c r="B506" s="370"/>
      <c r="C506" s="373"/>
      <c r="D506" s="370"/>
      <c r="E506" s="370"/>
    </row>
    <row r="507" spans="1:5" x14ac:dyDescent="0.3">
      <c r="A507" s="364" t="s">
        <v>176</v>
      </c>
      <c r="B507" s="362" t="s">
        <v>197</v>
      </c>
      <c r="C507" s="391" t="s">
        <v>228</v>
      </c>
      <c r="D507" s="389"/>
      <c r="E507" s="390"/>
    </row>
    <row r="508" spans="1:5" x14ac:dyDescent="0.3">
      <c r="A508" s="364" t="s">
        <v>227</v>
      </c>
      <c r="B508" s="362" t="s">
        <v>197</v>
      </c>
      <c r="C508" s="391" t="s">
        <v>229</v>
      </c>
      <c r="D508" s="189"/>
      <c r="E508" s="392"/>
    </row>
    <row r="509" spans="1:5" x14ac:dyDescent="0.3">
      <c r="A509" s="370"/>
      <c r="B509" s="370"/>
      <c r="C509" s="373"/>
      <c r="D509" s="370"/>
      <c r="E509" s="370"/>
    </row>
    <row r="510" spans="1:5" x14ac:dyDescent="0.3">
      <c r="A510" s="363" t="s">
        <v>178</v>
      </c>
      <c r="B510" s="362" t="s">
        <v>199</v>
      </c>
      <c r="C510" s="391" t="s">
        <v>231</v>
      </c>
      <c r="D510" s="389"/>
      <c r="E510" s="390"/>
    </row>
    <row r="511" spans="1:5" x14ac:dyDescent="0.3">
      <c r="A511" s="363" t="s">
        <v>230</v>
      </c>
      <c r="B511" s="362" t="s">
        <v>199</v>
      </c>
      <c r="C511" s="391" t="s">
        <v>232</v>
      </c>
      <c r="D511" s="189"/>
      <c r="E511" s="392"/>
    </row>
    <row r="512" spans="1:5" x14ac:dyDescent="0.3">
      <c r="A512" s="363" t="s">
        <v>494</v>
      </c>
      <c r="B512" s="362" t="s">
        <v>470</v>
      </c>
      <c r="C512" s="393" t="s">
        <v>495</v>
      </c>
      <c r="D512" s="397"/>
      <c r="E512" s="395"/>
    </row>
    <row r="513" spans="1:5" x14ac:dyDescent="0.3">
      <c r="A513" s="363" t="s">
        <v>562</v>
      </c>
      <c r="B513" s="362" t="s">
        <v>470</v>
      </c>
      <c r="C513" s="393" t="s">
        <v>496</v>
      </c>
      <c r="D513" s="397"/>
      <c r="E513" s="398"/>
    </row>
    <row r="514" spans="1:5" x14ac:dyDescent="0.3">
      <c r="A514" s="363" t="s">
        <v>497</v>
      </c>
      <c r="B514" s="362" t="s">
        <v>472</v>
      </c>
      <c r="C514" s="393" t="s">
        <v>498</v>
      </c>
      <c r="D514" s="394"/>
      <c r="E514" s="395"/>
    </row>
    <row r="515" spans="1:5" x14ac:dyDescent="0.3">
      <c r="A515" s="370"/>
      <c r="B515" s="370"/>
      <c r="C515" s="373"/>
      <c r="D515" s="413"/>
      <c r="E515" s="370"/>
    </row>
    <row r="516" spans="1:5" x14ac:dyDescent="0.3">
      <c r="A516" s="363" t="s">
        <v>179</v>
      </c>
      <c r="B516" s="362" t="s">
        <v>200</v>
      </c>
      <c r="C516" s="391" t="s">
        <v>233</v>
      </c>
      <c r="D516" s="389"/>
      <c r="E516" s="390"/>
    </row>
    <row r="517" spans="1:5" x14ac:dyDescent="0.3">
      <c r="A517" s="370"/>
      <c r="B517" s="370"/>
      <c r="C517" s="373"/>
      <c r="D517" s="370"/>
      <c r="E517" s="370"/>
    </row>
    <row r="518" spans="1:5" x14ac:dyDescent="0.3">
      <c r="A518" s="363" t="s">
        <v>180</v>
      </c>
      <c r="B518" s="362" t="s">
        <v>201</v>
      </c>
      <c r="C518" s="391" t="s">
        <v>235</v>
      </c>
      <c r="D518" s="389"/>
      <c r="E518" s="390"/>
    </row>
    <row r="519" spans="1:5" x14ac:dyDescent="0.3">
      <c r="A519" s="363" t="s">
        <v>453</v>
      </c>
      <c r="B519" s="362" t="s">
        <v>201</v>
      </c>
      <c r="C519" s="375" t="s">
        <v>236</v>
      </c>
      <c r="D519" s="189"/>
      <c r="E519" s="392"/>
    </row>
    <row r="520" spans="1:5" x14ac:dyDescent="0.3">
      <c r="A520" s="370"/>
      <c r="B520" s="370"/>
      <c r="C520" s="373"/>
      <c r="D520" s="370"/>
      <c r="E520" s="370"/>
    </row>
    <row r="521" spans="1:5" x14ac:dyDescent="0.3">
      <c r="A521" s="363" t="s">
        <v>181</v>
      </c>
      <c r="B521" s="362" t="s">
        <v>202</v>
      </c>
      <c r="C521" s="399" t="s">
        <v>238</v>
      </c>
      <c r="D521" s="389"/>
      <c r="E521" s="390"/>
    </row>
    <row r="522" spans="1:5" x14ac:dyDescent="0.3">
      <c r="A522" s="363" t="s">
        <v>237</v>
      </c>
      <c r="B522" s="362" t="s">
        <v>202</v>
      </c>
      <c r="C522" s="399" t="s">
        <v>239</v>
      </c>
      <c r="D522" s="189"/>
      <c r="E522" s="392"/>
    </row>
    <row r="523" spans="1:5" x14ac:dyDescent="0.3">
      <c r="A523" s="363" t="s">
        <v>499</v>
      </c>
      <c r="B523" s="362" t="s">
        <v>474</v>
      </c>
      <c r="C523" s="400" t="s">
        <v>500</v>
      </c>
      <c r="D523" s="397"/>
      <c r="E523" s="395"/>
    </row>
    <row r="524" spans="1:5" x14ac:dyDescent="0.3">
      <c r="A524" s="363" t="s">
        <v>563</v>
      </c>
      <c r="B524" s="362" t="s">
        <v>474</v>
      </c>
      <c r="C524" s="400" t="s">
        <v>501</v>
      </c>
      <c r="D524" s="394"/>
      <c r="E524" s="398"/>
    </row>
    <row r="525" spans="1:5" x14ac:dyDescent="0.3">
      <c r="A525" s="370"/>
      <c r="B525" s="370"/>
      <c r="C525" s="373"/>
      <c r="D525" s="413"/>
      <c r="E525" s="370"/>
    </row>
    <row r="526" spans="1:5" x14ac:dyDescent="0.3">
      <c r="A526" s="363" t="s">
        <v>182</v>
      </c>
      <c r="B526" s="362" t="s">
        <v>203</v>
      </c>
      <c r="C526" s="399" t="s">
        <v>241</v>
      </c>
      <c r="D526" s="389"/>
      <c r="E526" s="390"/>
    </row>
    <row r="527" spans="1:5" x14ac:dyDescent="0.3">
      <c r="A527" s="363" t="s">
        <v>240</v>
      </c>
      <c r="B527" s="362" t="s">
        <v>203</v>
      </c>
      <c r="C527" s="399" t="s">
        <v>242</v>
      </c>
      <c r="D527" s="189"/>
      <c r="E527" s="392"/>
    </row>
    <row r="528" spans="1:5" x14ac:dyDescent="0.3">
      <c r="A528" s="363" t="s">
        <v>502</v>
      </c>
      <c r="B528" s="362" t="s">
        <v>476</v>
      </c>
      <c r="C528" s="400" t="s">
        <v>503</v>
      </c>
      <c r="D528" s="394"/>
      <c r="E528" s="395"/>
    </row>
    <row r="529" spans="1:5" x14ac:dyDescent="0.3">
      <c r="A529" s="370"/>
      <c r="B529" s="370"/>
      <c r="C529" s="373"/>
      <c r="D529" s="413"/>
      <c r="E529" s="370"/>
    </row>
    <row r="530" spans="1:5" x14ac:dyDescent="0.3">
      <c r="A530" s="363" t="s">
        <v>183</v>
      </c>
      <c r="B530" s="362" t="s">
        <v>204</v>
      </c>
      <c r="C530" s="399" t="s">
        <v>243</v>
      </c>
      <c r="D530" s="389"/>
      <c r="E530" s="390"/>
    </row>
    <row r="531" spans="1:5" x14ac:dyDescent="0.3">
      <c r="A531" s="363" t="s">
        <v>245</v>
      </c>
      <c r="B531" s="362" t="s">
        <v>204</v>
      </c>
      <c r="C531" s="399" t="s">
        <v>244</v>
      </c>
      <c r="D531" s="189"/>
      <c r="E531" s="392"/>
    </row>
    <row r="532" spans="1:5" x14ac:dyDescent="0.3">
      <c r="A532" s="363" t="s">
        <v>504</v>
      </c>
      <c r="B532" s="362" t="s">
        <v>478</v>
      </c>
      <c r="C532" s="400" t="s">
        <v>505</v>
      </c>
      <c r="D532" s="397"/>
      <c r="E532" s="395"/>
    </row>
    <row r="533" spans="1:5" x14ac:dyDescent="0.3">
      <c r="A533" s="363" t="s">
        <v>564</v>
      </c>
      <c r="B533" s="362" t="s">
        <v>478</v>
      </c>
      <c r="C533" s="400" t="s">
        <v>506</v>
      </c>
      <c r="D533" s="394"/>
      <c r="E533" s="398"/>
    </row>
    <row r="534" spans="1:5" x14ac:dyDescent="0.3">
      <c r="A534" s="370"/>
      <c r="B534" s="370"/>
      <c r="C534" s="373"/>
      <c r="D534" s="413"/>
      <c r="E534" s="370"/>
    </row>
    <row r="535" spans="1:5" x14ac:dyDescent="0.3">
      <c r="A535" s="363" t="s">
        <v>184</v>
      </c>
      <c r="B535" s="362" t="s">
        <v>205</v>
      </c>
      <c r="C535" s="399" t="s">
        <v>250</v>
      </c>
      <c r="D535" s="389"/>
      <c r="E535" s="390"/>
    </row>
    <row r="536" spans="1:5" x14ac:dyDescent="0.3">
      <c r="A536" s="363" t="s">
        <v>246</v>
      </c>
      <c r="B536" s="362" t="s">
        <v>205</v>
      </c>
      <c r="C536" s="399" t="s">
        <v>251</v>
      </c>
      <c r="D536" s="189"/>
      <c r="E536" s="392"/>
    </row>
    <row r="537" spans="1:5" x14ac:dyDescent="0.3">
      <c r="A537" s="363" t="s">
        <v>507</v>
      </c>
      <c r="B537" s="362" t="s">
        <v>480</v>
      </c>
      <c r="C537" s="400" t="s">
        <v>508</v>
      </c>
      <c r="D537" s="397"/>
      <c r="E537" s="395"/>
    </row>
    <row r="538" spans="1:5" x14ac:dyDescent="0.3">
      <c r="A538" s="363" t="s">
        <v>565</v>
      </c>
      <c r="B538" s="362" t="s">
        <v>480</v>
      </c>
      <c r="C538" s="400" t="s">
        <v>509</v>
      </c>
      <c r="D538" s="394"/>
      <c r="E538" s="398"/>
    </row>
    <row r="539" spans="1:5" x14ac:dyDescent="0.3">
      <c r="A539" s="370"/>
      <c r="B539" s="370"/>
      <c r="C539" s="373"/>
      <c r="D539" s="413"/>
      <c r="E539" s="370"/>
    </row>
    <row r="540" spans="1:5" x14ac:dyDescent="0.3">
      <c r="A540" s="361" t="s">
        <v>185</v>
      </c>
      <c r="B540" s="362" t="s">
        <v>206</v>
      </c>
      <c r="C540" s="399" t="s">
        <v>252</v>
      </c>
      <c r="D540" s="389"/>
      <c r="E540" s="390"/>
    </row>
    <row r="541" spans="1:5" x14ac:dyDescent="0.3">
      <c r="A541" s="361" t="s">
        <v>295</v>
      </c>
      <c r="B541" s="362" t="s">
        <v>206</v>
      </c>
      <c r="C541" s="399" t="s">
        <v>253</v>
      </c>
      <c r="D541" s="189"/>
      <c r="E541" s="392"/>
    </row>
    <row r="542" spans="1:5" x14ac:dyDescent="0.3">
      <c r="A542" s="361" t="s">
        <v>510</v>
      </c>
      <c r="B542" s="362" t="s">
        <v>482</v>
      </c>
      <c r="C542" s="400" t="s">
        <v>511</v>
      </c>
      <c r="D542" s="394"/>
      <c r="E542" s="395"/>
    </row>
    <row r="543" spans="1:5" x14ac:dyDescent="0.3">
      <c r="A543" s="370"/>
      <c r="B543" s="370"/>
      <c r="C543" s="373"/>
      <c r="D543" s="413"/>
      <c r="E543" s="370"/>
    </row>
    <row r="544" spans="1:5" x14ac:dyDescent="0.3">
      <c r="A544" s="366" t="s">
        <v>186</v>
      </c>
      <c r="B544" s="362" t="s">
        <v>207</v>
      </c>
      <c r="C544" s="399" t="s">
        <v>254</v>
      </c>
      <c r="D544" s="419"/>
      <c r="E544" s="390"/>
    </row>
    <row r="545" spans="1:5" x14ac:dyDescent="0.3">
      <c r="A545" s="366" t="s">
        <v>247</v>
      </c>
      <c r="B545" s="362" t="s">
        <v>207</v>
      </c>
      <c r="C545" s="399" t="s">
        <v>255</v>
      </c>
      <c r="D545" s="179"/>
      <c r="E545" s="392"/>
    </row>
    <row r="546" spans="1:5" x14ac:dyDescent="0.3">
      <c r="A546" s="366" t="s">
        <v>512</v>
      </c>
      <c r="B546" s="362" t="s">
        <v>484</v>
      </c>
      <c r="C546" s="400" t="s">
        <v>513</v>
      </c>
      <c r="D546" s="420"/>
      <c r="E546" s="395"/>
    </row>
    <row r="547" spans="1:5" x14ac:dyDescent="0.3">
      <c r="A547" s="370"/>
      <c r="B547" s="370"/>
      <c r="C547" s="373"/>
      <c r="D547" s="413"/>
      <c r="E547" s="370"/>
    </row>
    <row r="548" spans="1:5" x14ac:dyDescent="0.3">
      <c r="A548" s="376" t="s">
        <v>187</v>
      </c>
      <c r="B548" s="362" t="s">
        <v>208</v>
      </c>
      <c r="C548" s="399" t="s">
        <v>256</v>
      </c>
      <c r="D548" s="389"/>
      <c r="E548" s="390"/>
    </row>
    <row r="549" spans="1:5" x14ac:dyDescent="0.3">
      <c r="A549" s="376" t="s">
        <v>296</v>
      </c>
      <c r="B549" s="362" t="s">
        <v>208</v>
      </c>
      <c r="C549" s="399" t="s">
        <v>257</v>
      </c>
      <c r="D549" s="189"/>
      <c r="E549" s="392"/>
    </row>
    <row r="550" spans="1:5" x14ac:dyDescent="0.3">
      <c r="A550" s="370"/>
      <c r="B550" s="370"/>
      <c r="C550" s="373"/>
      <c r="D550" s="370"/>
      <c r="E550" s="370"/>
    </row>
    <row r="551" spans="1:5" x14ac:dyDescent="0.3">
      <c r="A551" s="363" t="s">
        <v>188</v>
      </c>
      <c r="B551" s="362" t="s">
        <v>209</v>
      </c>
      <c r="C551" s="399" t="s">
        <v>258</v>
      </c>
      <c r="D551" s="389"/>
      <c r="E551" s="390"/>
    </row>
    <row r="552" spans="1:5" x14ac:dyDescent="0.3">
      <c r="A552" s="363" t="s">
        <v>249</v>
      </c>
      <c r="B552" s="362" t="s">
        <v>209</v>
      </c>
      <c r="C552" s="399" t="s">
        <v>259</v>
      </c>
      <c r="D552" s="189"/>
      <c r="E552" s="392"/>
    </row>
    <row r="553" spans="1:5" x14ac:dyDescent="0.3">
      <c r="A553" s="370"/>
      <c r="B553" s="370"/>
      <c r="C553" s="373"/>
      <c r="D553" s="370"/>
      <c r="E553" s="370"/>
    </row>
    <row r="554" spans="1:5" x14ac:dyDescent="0.3">
      <c r="A554" s="363" t="s">
        <v>189</v>
      </c>
      <c r="B554" s="362" t="s">
        <v>210</v>
      </c>
      <c r="C554" s="399" t="s">
        <v>260</v>
      </c>
      <c r="D554" s="389"/>
      <c r="E554" s="390"/>
    </row>
    <row r="555" spans="1:5" x14ac:dyDescent="0.3">
      <c r="A555" s="370"/>
      <c r="B555" s="370"/>
      <c r="C555" s="373"/>
      <c r="D555" s="370"/>
      <c r="E555" s="370"/>
    </row>
    <row r="556" spans="1:5" x14ac:dyDescent="0.3">
      <c r="A556" s="377" t="s">
        <v>270</v>
      </c>
      <c r="B556" s="377" t="s">
        <v>268</v>
      </c>
      <c r="C556" s="399">
        <v>84</v>
      </c>
      <c r="D556" s="385"/>
      <c r="E556" s="392"/>
    </row>
    <row r="557" spans="1:5" x14ac:dyDescent="0.3">
      <c r="A557" s="370"/>
      <c r="B557" s="370"/>
      <c r="C557" s="373"/>
      <c r="D557" s="370"/>
      <c r="E557" s="370"/>
    </row>
    <row r="558" spans="1:5" x14ac:dyDescent="0.3">
      <c r="A558" s="377" t="s">
        <v>271</v>
      </c>
      <c r="B558" s="377" t="s">
        <v>268</v>
      </c>
      <c r="C558" s="399">
        <v>85</v>
      </c>
      <c r="D558" s="385"/>
      <c r="E558" s="392"/>
    </row>
    <row r="559" spans="1:5" x14ac:dyDescent="0.3">
      <c r="A559" s="370"/>
      <c r="B559" s="370"/>
      <c r="C559" s="373"/>
      <c r="D559" s="370"/>
      <c r="E559" s="370"/>
    </row>
    <row r="560" spans="1:5" ht="15" thickBot="1" x14ac:dyDescent="0.35">
      <c r="A560" s="378" t="s">
        <v>261</v>
      </c>
      <c r="B560" s="368" t="s">
        <v>268</v>
      </c>
      <c r="C560" s="399" t="s">
        <v>262</v>
      </c>
      <c r="D560" s="401"/>
      <c r="E560" s="402"/>
    </row>
    <row r="561" spans="1:5" ht="15" thickBot="1" x14ac:dyDescent="0.35">
      <c r="A561" s="187"/>
      <c r="B561" s="186"/>
      <c r="C561" s="185"/>
      <c r="D561" s="184"/>
      <c r="E561" s="183"/>
    </row>
    <row r="562" spans="1:5" x14ac:dyDescent="0.3">
      <c r="A562" s="188" t="s">
        <v>267</v>
      </c>
    </row>
    <row r="563" spans="1:5" ht="28.8" x14ac:dyDescent="0.3">
      <c r="A563" s="383" t="s">
        <v>168</v>
      </c>
      <c r="B563" s="384" t="s">
        <v>169</v>
      </c>
      <c r="C563" s="384" t="s">
        <v>234</v>
      </c>
      <c r="D563" s="384" t="s">
        <v>214</v>
      </c>
      <c r="E563" s="384" t="s">
        <v>213</v>
      </c>
    </row>
    <row r="564" spans="1:5" x14ac:dyDescent="0.3">
      <c r="A564" s="360" t="s">
        <v>171</v>
      </c>
      <c r="B564" s="359" t="s">
        <v>192</v>
      </c>
      <c r="C564" s="391" t="s">
        <v>264</v>
      </c>
      <c r="D564" s="389"/>
      <c r="E564" s="403"/>
    </row>
    <row r="565" spans="1:5" x14ac:dyDescent="0.3">
      <c r="A565" s="377" t="s">
        <v>270</v>
      </c>
      <c r="B565" s="377" t="s">
        <v>268</v>
      </c>
      <c r="C565" s="399">
        <v>84</v>
      </c>
      <c r="D565" s="385"/>
      <c r="E565" s="392"/>
    </row>
    <row r="566" spans="1:5" x14ac:dyDescent="0.3">
      <c r="A566" s="377" t="s">
        <v>271</v>
      </c>
      <c r="B566" s="377" t="s">
        <v>268</v>
      </c>
      <c r="C566" s="399">
        <v>85</v>
      </c>
      <c r="D566" s="385"/>
      <c r="E566" s="392"/>
    </row>
    <row r="567" spans="1:5" ht="15" thickBot="1" x14ac:dyDescent="0.35">
      <c r="A567" s="378" t="s">
        <v>261</v>
      </c>
      <c r="B567" s="368" t="s">
        <v>268</v>
      </c>
      <c r="C567" s="399" t="s">
        <v>262</v>
      </c>
      <c r="D567" s="401"/>
      <c r="E567" s="402"/>
    </row>
    <row r="568" spans="1:5" ht="15" thickBot="1" x14ac:dyDescent="0.35">
      <c r="A568" s="187"/>
      <c r="B568" s="186"/>
      <c r="C568" s="185"/>
      <c r="D568" s="184"/>
      <c r="E568" s="183"/>
    </row>
    <row r="569" spans="1:5" x14ac:dyDescent="0.3">
      <c r="A569" s="188" t="s">
        <v>265</v>
      </c>
    </row>
    <row r="570" spans="1:5" ht="28.8" x14ac:dyDescent="0.3">
      <c r="A570" s="383" t="s">
        <v>168</v>
      </c>
      <c r="B570" s="384" t="s">
        <v>169</v>
      </c>
      <c r="C570" s="384" t="s">
        <v>234</v>
      </c>
      <c r="D570" s="384" t="s">
        <v>214</v>
      </c>
      <c r="E570" s="384" t="s">
        <v>213</v>
      </c>
    </row>
    <row r="571" spans="1:5" x14ac:dyDescent="0.3">
      <c r="A571" s="360" t="s">
        <v>177</v>
      </c>
      <c r="B571" s="362" t="s">
        <v>198</v>
      </c>
      <c r="C571" s="391" t="s">
        <v>263</v>
      </c>
      <c r="D571" s="389"/>
      <c r="E571" s="403"/>
    </row>
    <row r="572" spans="1:5" x14ac:dyDescent="0.3">
      <c r="A572" s="377" t="s">
        <v>270</v>
      </c>
      <c r="B572" s="377" t="s">
        <v>268</v>
      </c>
      <c r="C572" s="399">
        <v>84</v>
      </c>
      <c r="D572" s="385"/>
      <c r="E572" s="392"/>
    </row>
    <row r="573" spans="1:5" x14ac:dyDescent="0.3">
      <c r="A573" s="377" t="s">
        <v>271</v>
      </c>
      <c r="B573" s="377" t="s">
        <v>268</v>
      </c>
      <c r="C573" s="399">
        <v>85</v>
      </c>
      <c r="D573" s="385"/>
      <c r="E573" s="392"/>
    </row>
    <row r="574" spans="1:5" ht="15" thickBot="1" x14ac:dyDescent="0.35">
      <c r="A574" s="378" t="s">
        <v>261</v>
      </c>
      <c r="B574" s="368" t="s">
        <v>268</v>
      </c>
      <c r="C574" s="399" t="s">
        <v>262</v>
      </c>
      <c r="D574" s="401"/>
      <c r="E574" s="402"/>
    </row>
    <row r="575" spans="1:5" ht="15" thickBot="1" x14ac:dyDescent="0.35">
      <c r="A575" s="187"/>
      <c r="B575" s="186"/>
      <c r="C575" s="185"/>
      <c r="D575" s="184"/>
      <c r="E575" s="183"/>
    </row>
    <row r="576" spans="1:5" ht="15" thickBot="1" x14ac:dyDescent="0.35"/>
    <row r="577" spans="1:7" ht="30" customHeight="1" thickBot="1" x14ac:dyDescent="0.35">
      <c r="B577" s="496" t="s">
        <v>419</v>
      </c>
      <c r="C577" s="497"/>
      <c r="D577" s="182"/>
    </row>
    <row r="578" spans="1:7" ht="15" thickBot="1" x14ac:dyDescent="0.35">
      <c r="B578" s="505" t="s">
        <v>454</v>
      </c>
      <c r="C578" s="506"/>
      <c r="D578" s="182"/>
      <c r="E578" s="181"/>
    </row>
    <row r="580" spans="1:7" ht="15" thickBot="1" x14ac:dyDescent="0.35"/>
    <row r="581" spans="1:7" ht="58.5" customHeight="1" thickBot="1" x14ac:dyDescent="0.6">
      <c r="A581" s="507" t="s">
        <v>369</v>
      </c>
      <c r="B581" s="508"/>
      <c r="C581" s="508"/>
      <c r="D581" s="508"/>
      <c r="E581" s="509"/>
      <c r="F581" s="144"/>
      <c r="G581" s="144"/>
    </row>
    <row r="582" spans="1:7" x14ac:dyDescent="0.3">
      <c r="A582" s="190"/>
      <c r="B582" s="190"/>
      <c r="C582" s="190"/>
      <c r="D582" s="190"/>
      <c r="E582" s="190"/>
      <c r="F582" s="190"/>
    </row>
    <row r="583" spans="1:7" x14ac:dyDescent="0.3">
      <c r="A583" s="194" t="s">
        <v>269</v>
      </c>
      <c r="F583" s="190"/>
    </row>
    <row r="584" spans="1:7" ht="28.8" x14ac:dyDescent="0.3">
      <c r="A584" s="383" t="s">
        <v>168</v>
      </c>
      <c r="B584" s="384" t="s">
        <v>169</v>
      </c>
      <c r="C584" s="384" t="s">
        <v>234</v>
      </c>
      <c r="D584" s="384" t="s">
        <v>266</v>
      </c>
      <c r="E584" s="384" t="s">
        <v>213</v>
      </c>
      <c r="F584" s="353"/>
      <c r="G584" s="66"/>
    </row>
    <row r="585" spans="1:7" x14ac:dyDescent="0.3">
      <c r="A585" s="368" t="s">
        <v>261</v>
      </c>
      <c r="B585" s="368" t="s">
        <v>268</v>
      </c>
      <c r="C585" s="388" t="s">
        <v>262</v>
      </c>
      <c r="D585" s="389"/>
      <c r="E585" s="390"/>
      <c r="F585" s="352"/>
      <c r="G585" s="191"/>
    </row>
    <row r="586" spans="1:7" x14ac:dyDescent="0.3">
      <c r="A586" s="186"/>
      <c r="B586" s="186"/>
      <c r="C586" s="193"/>
      <c r="D586" s="192"/>
      <c r="E586" s="191"/>
      <c r="F586" s="191"/>
      <c r="G586" s="191"/>
    </row>
    <row r="587" spans="1:7" x14ac:dyDescent="0.3">
      <c r="A587" s="194" t="s">
        <v>277</v>
      </c>
      <c r="F587" s="45"/>
      <c r="G587" s="45"/>
    </row>
    <row r="588" spans="1:7" ht="28.8" x14ac:dyDescent="0.3">
      <c r="A588" s="383" t="s">
        <v>168</v>
      </c>
      <c r="B588" s="384" t="s">
        <v>169</v>
      </c>
      <c r="C588" s="384" t="s">
        <v>234</v>
      </c>
      <c r="D588" s="384" t="s">
        <v>266</v>
      </c>
      <c r="E588" s="384" t="s">
        <v>213</v>
      </c>
      <c r="F588" s="353"/>
      <c r="G588" s="66"/>
    </row>
    <row r="589" spans="1:7" x14ac:dyDescent="0.3">
      <c r="A589" s="368" t="s">
        <v>277</v>
      </c>
      <c r="B589" s="368" t="s">
        <v>268</v>
      </c>
      <c r="C589" s="388" t="s">
        <v>262</v>
      </c>
      <c r="D589" s="389"/>
      <c r="E589" s="390"/>
      <c r="F589" s="352"/>
      <c r="G589" s="191"/>
    </row>
    <row r="590" spans="1:7" x14ac:dyDescent="0.3">
      <c r="A590" s="186"/>
      <c r="B590" s="186"/>
      <c r="C590" s="193"/>
      <c r="D590" s="192"/>
      <c r="E590" s="191"/>
      <c r="F590" s="191"/>
      <c r="G590" s="191"/>
    </row>
    <row r="591" spans="1:7" x14ac:dyDescent="0.3">
      <c r="A591" s="190" t="s">
        <v>329</v>
      </c>
      <c r="B591" s="190"/>
      <c r="C591" s="190"/>
      <c r="D591" s="190"/>
      <c r="E591" s="190"/>
      <c r="F591" s="65"/>
      <c r="G591" s="65"/>
    </row>
    <row r="592" spans="1:7" ht="28.8" x14ac:dyDescent="0.3">
      <c r="A592" s="383" t="s">
        <v>168</v>
      </c>
      <c r="B592" s="384" t="s">
        <v>169</v>
      </c>
      <c r="C592" s="384" t="s">
        <v>234</v>
      </c>
      <c r="D592" s="384" t="s">
        <v>214</v>
      </c>
      <c r="E592" s="384" t="s">
        <v>213</v>
      </c>
      <c r="F592" s="353"/>
      <c r="G592" s="66"/>
    </row>
    <row r="593" spans="1:7" x14ac:dyDescent="0.3">
      <c r="A593" s="369" t="s">
        <v>170</v>
      </c>
      <c r="B593" s="359" t="s">
        <v>191</v>
      </c>
      <c r="C593" s="391" t="s">
        <v>215</v>
      </c>
      <c r="D593" s="389"/>
      <c r="E593" s="390"/>
      <c r="F593" s="352"/>
      <c r="G593" s="191"/>
    </row>
    <row r="594" spans="1:7" x14ac:dyDescent="0.3">
      <c r="A594" s="369" t="s">
        <v>212</v>
      </c>
      <c r="B594" s="359" t="s">
        <v>191</v>
      </c>
      <c r="C594" s="391" t="s">
        <v>216</v>
      </c>
      <c r="D594" s="189"/>
      <c r="E594" s="392"/>
      <c r="F594" s="352"/>
      <c r="G594" s="191"/>
    </row>
    <row r="595" spans="1:7" x14ac:dyDescent="0.3">
      <c r="A595" s="369" t="s">
        <v>485</v>
      </c>
      <c r="B595" s="359" t="s">
        <v>463</v>
      </c>
      <c r="C595" s="393" t="s">
        <v>486</v>
      </c>
      <c r="D595" s="394"/>
      <c r="E595" s="395"/>
      <c r="F595" s="352"/>
      <c r="G595" s="191"/>
    </row>
    <row r="596" spans="1:7" x14ac:dyDescent="0.3">
      <c r="A596" s="370"/>
      <c r="B596" s="371"/>
      <c r="C596" s="396"/>
      <c r="D596" s="409"/>
      <c r="E596" s="392"/>
      <c r="F596" s="352"/>
      <c r="G596" s="191"/>
    </row>
    <row r="597" spans="1:7" x14ac:dyDescent="0.3">
      <c r="A597" s="372" t="s">
        <v>172</v>
      </c>
      <c r="B597" s="362" t="s">
        <v>193</v>
      </c>
      <c r="C597" s="391" t="s">
        <v>217</v>
      </c>
      <c r="D597" s="389"/>
      <c r="E597" s="390"/>
      <c r="F597" s="352"/>
      <c r="G597" s="191"/>
    </row>
    <row r="598" spans="1:7" x14ac:dyDescent="0.3">
      <c r="A598" s="370"/>
      <c r="B598" s="370"/>
      <c r="C598" s="373"/>
      <c r="D598" s="370"/>
      <c r="E598" s="370"/>
      <c r="F598" s="354"/>
      <c r="G598" s="140"/>
    </row>
    <row r="599" spans="1:7" x14ac:dyDescent="0.3">
      <c r="A599" s="374" t="s">
        <v>173</v>
      </c>
      <c r="B599" s="362" t="s">
        <v>194</v>
      </c>
      <c r="C599" s="391" t="s">
        <v>219</v>
      </c>
      <c r="D599" s="389"/>
      <c r="E599" s="390"/>
      <c r="F599" s="352"/>
      <c r="G599" s="191"/>
    </row>
    <row r="600" spans="1:7" x14ac:dyDescent="0.3">
      <c r="A600" s="374" t="s">
        <v>218</v>
      </c>
      <c r="B600" s="362" t="s">
        <v>194</v>
      </c>
      <c r="C600" s="391" t="s">
        <v>222</v>
      </c>
      <c r="D600" s="189"/>
      <c r="E600" s="392"/>
      <c r="F600" s="352"/>
      <c r="G600" s="191"/>
    </row>
    <row r="601" spans="1:7" x14ac:dyDescent="0.3">
      <c r="A601" s="374" t="s">
        <v>487</v>
      </c>
      <c r="B601" s="362" t="s">
        <v>465</v>
      </c>
      <c r="C601" s="393" t="s">
        <v>488</v>
      </c>
      <c r="D601" s="397"/>
      <c r="E601" s="395"/>
      <c r="F601" s="352"/>
      <c r="G601" s="191"/>
    </row>
    <row r="602" spans="1:7" x14ac:dyDescent="0.3">
      <c r="A602" s="374" t="s">
        <v>560</v>
      </c>
      <c r="B602" s="362" t="s">
        <v>465</v>
      </c>
      <c r="C602" s="393" t="s">
        <v>489</v>
      </c>
      <c r="D602" s="397"/>
      <c r="E602" s="398"/>
      <c r="F602" s="352"/>
      <c r="G602" s="191"/>
    </row>
    <row r="603" spans="1:7" x14ac:dyDescent="0.3">
      <c r="A603" s="374" t="s">
        <v>559</v>
      </c>
      <c r="B603" s="362" t="s">
        <v>466</v>
      </c>
      <c r="C603" s="393" t="s">
        <v>490</v>
      </c>
      <c r="D603" s="394"/>
      <c r="E603" s="395"/>
      <c r="F603" s="352"/>
      <c r="G603" s="191"/>
    </row>
    <row r="604" spans="1:7" x14ac:dyDescent="0.3">
      <c r="A604" s="370"/>
      <c r="B604" s="370"/>
      <c r="C604" s="373"/>
      <c r="D604" s="413"/>
      <c r="E604" s="370"/>
      <c r="F604" s="354"/>
      <c r="G604" s="140"/>
    </row>
    <row r="605" spans="1:7" x14ac:dyDescent="0.3">
      <c r="A605" s="405" t="s">
        <v>174</v>
      </c>
      <c r="B605" s="406" t="s">
        <v>195</v>
      </c>
      <c r="C605" s="407" t="s">
        <v>221</v>
      </c>
      <c r="D605" s="389"/>
      <c r="E605" s="408"/>
      <c r="F605" s="352"/>
      <c r="G605" s="191"/>
    </row>
    <row r="606" spans="1:7" x14ac:dyDescent="0.3">
      <c r="A606" s="405" t="s">
        <v>220</v>
      </c>
      <c r="B606" s="406" t="s">
        <v>195</v>
      </c>
      <c r="C606" s="407" t="s">
        <v>223</v>
      </c>
      <c r="D606" s="189"/>
      <c r="E606" s="409"/>
      <c r="F606" s="352"/>
      <c r="G606" s="191"/>
    </row>
    <row r="607" spans="1:7" x14ac:dyDescent="0.3">
      <c r="A607" s="405" t="s">
        <v>491</v>
      </c>
      <c r="B607" s="406" t="s">
        <v>468</v>
      </c>
      <c r="C607" s="410" t="s">
        <v>492</v>
      </c>
      <c r="D607" s="397"/>
      <c r="E607" s="411"/>
      <c r="F607" s="352"/>
      <c r="G607" s="191"/>
    </row>
    <row r="608" spans="1:7" x14ac:dyDescent="0.3">
      <c r="A608" s="405" t="s">
        <v>561</v>
      </c>
      <c r="B608" s="406" t="s">
        <v>468</v>
      </c>
      <c r="C608" s="410" t="s">
        <v>493</v>
      </c>
      <c r="D608" s="394"/>
      <c r="E608" s="412"/>
      <c r="F608" s="352"/>
      <c r="G608" s="191"/>
    </row>
    <row r="609" spans="1:7" x14ac:dyDescent="0.3">
      <c r="A609" s="370"/>
      <c r="B609" s="370"/>
      <c r="C609" s="373"/>
      <c r="D609" s="413"/>
      <c r="E609" s="370"/>
      <c r="F609" s="354"/>
      <c r="G609" s="140"/>
    </row>
    <row r="610" spans="1:7" x14ac:dyDescent="0.3">
      <c r="A610" s="363" t="s">
        <v>175</v>
      </c>
      <c r="B610" s="362" t="s">
        <v>196</v>
      </c>
      <c r="C610" s="391" t="s">
        <v>225</v>
      </c>
      <c r="D610" s="389"/>
      <c r="E610" s="390"/>
      <c r="F610" s="352"/>
      <c r="G610" s="191"/>
    </row>
    <row r="611" spans="1:7" x14ac:dyDescent="0.3">
      <c r="A611" s="363" t="s">
        <v>224</v>
      </c>
      <c r="B611" s="362" t="s">
        <v>196</v>
      </c>
      <c r="C611" s="391" t="s">
        <v>226</v>
      </c>
      <c r="D611" s="189"/>
      <c r="E611" s="392"/>
      <c r="F611" s="352"/>
      <c r="G611" s="191"/>
    </row>
    <row r="612" spans="1:7" x14ac:dyDescent="0.3">
      <c r="A612" s="370"/>
      <c r="B612" s="370"/>
      <c r="C612" s="373"/>
      <c r="D612" s="370"/>
      <c r="E612" s="370"/>
      <c r="F612" s="354"/>
      <c r="G612" s="140"/>
    </row>
    <row r="613" spans="1:7" x14ac:dyDescent="0.3">
      <c r="A613" s="364" t="s">
        <v>176</v>
      </c>
      <c r="B613" s="362" t="s">
        <v>197</v>
      </c>
      <c r="C613" s="391" t="s">
        <v>228</v>
      </c>
      <c r="D613" s="389"/>
      <c r="E613" s="390"/>
      <c r="F613" s="352"/>
      <c r="G613" s="191"/>
    </row>
    <row r="614" spans="1:7" x14ac:dyDescent="0.3">
      <c r="A614" s="364" t="s">
        <v>227</v>
      </c>
      <c r="B614" s="362" t="s">
        <v>197</v>
      </c>
      <c r="C614" s="391" t="s">
        <v>229</v>
      </c>
      <c r="D614" s="189"/>
      <c r="E614" s="392"/>
      <c r="F614" s="352"/>
      <c r="G614" s="191"/>
    </row>
    <row r="615" spans="1:7" x14ac:dyDescent="0.3">
      <c r="A615" s="370"/>
      <c r="B615" s="370"/>
      <c r="C615" s="373"/>
      <c r="D615" s="370"/>
      <c r="E615" s="370"/>
      <c r="F615" s="354"/>
      <c r="G615" s="140"/>
    </row>
    <row r="616" spans="1:7" x14ac:dyDescent="0.3">
      <c r="A616" s="363" t="s">
        <v>178</v>
      </c>
      <c r="B616" s="362" t="s">
        <v>199</v>
      </c>
      <c r="C616" s="391" t="s">
        <v>231</v>
      </c>
      <c r="D616" s="389"/>
      <c r="E616" s="390"/>
      <c r="F616" s="352"/>
      <c r="G616" s="191"/>
    </row>
    <row r="617" spans="1:7" x14ac:dyDescent="0.3">
      <c r="A617" s="363" t="s">
        <v>230</v>
      </c>
      <c r="B617" s="362" t="s">
        <v>199</v>
      </c>
      <c r="C617" s="391" t="s">
        <v>232</v>
      </c>
      <c r="D617" s="189"/>
      <c r="E617" s="392"/>
      <c r="F617" s="352"/>
      <c r="G617" s="191"/>
    </row>
    <row r="618" spans="1:7" x14ac:dyDescent="0.3">
      <c r="A618" s="363" t="s">
        <v>494</v>
      </c>
      <c r="B618" s="362" t="s">
        <v>470</v>
      </c>
      <c r="C618" s="393" t="s">
        <v>495</v>
      </c>
      <c r="D618" s="397"/>
      <c r="E618" s="395"/>
      <c r="F618" s="352"/>
      <c r="G618" s="191"/>
    </row>
    <row r="619" spans="1:7" x14ac:dyDescent="0.3">
      <c r="A619" s="363" t="s">
        <v>562</v>
      </c>
      <c r="B619" s="362" t="s">
        <v>470</v>
      </c>
      <c r="C619" s="393" t="s">
        <v>496</v>
      </c>
      <c r="D619" s="397"/>
      <c r="E619" s="398"/>
      <c r="F619" s="352"/>
      <c r="G619" s="191"/>
    </row>
    <row r="620" spans="1:7" x14ac:dyDescent="0.3">
      <c r="A620" s="363" t="s">
        <v>497</v>
      </c>
      <c r="B620" s="362" t="s">
        <v>472</v>
      </c>
      <c r="C620" s="393" t="s">
        <v>498</v>
      </c>
      <c r="D620" s="394"/>
      <c r="E620" s="395"/>
      <c r="F620" s="352"/>
      <c r="G620" s="191"/>
    </row>
    <row r="621" spans="1:7" x14ac:dyDescent="0.3">
      <c r="A621" s="370"/>
      <c r="B621" s="370"/>
      <c r="C621" s="373"/>
      <c r="D621" s="413"/>
      <c r="E621" s="370"/>
      <c r="F621" s="354"/>
      <c r="G621" s="140"/>
    </row>
    <row r="622" spans="1:7" x14ac:dyDescent="0.3">
      <c r="A622" s="363" t="s">
        <v>179</v>
      </c>
      <c r="B622" s="362" t="s">
        <v>200</v>
      </c>
      <c r="C622" s="391" t="s">
        <v>233</v>
      </c>
      <c r="D622" s="389"/>
      <c r="E622" s="390"/>
      <c r="F622" s="352"/>
      <c r="G622" s="191"/>
    </row>
    <row r="623" spans="1:7" x14ac:dyDescent="0.3">
      <c r="A623" s="370"/>
      <c r="B623" s="370"/>
      <c r="C623" s="373"/>
      <c r="D623" s="370"/>
      <c r="E623" s="370"/>
      <c r="F623" s="354"/>
      <c r="G623" s="140"/>
    </row>
    <row r="624" spans="1:7" x14ac:dyDescent="0.3">
      <c r="A624" s="363" t="s">
        <v>180</v>
      </c>
      <c r="B624" s="362" t="s">
        <v>201</v>
      </c>
      <c r="C624" s="391" t="s">
        <v>235</v>
      </c>
      <c r="D624" s="389"/>
      <c r="E624" s="390"/>
      <c r="F624" s="352"/>
      <c r="G624" s="191"/>
    </row>
    <row r="625" spans="1:7" x14ac:dyDescent="0.3">
      <c r="A625" s="363" t="s">
        <v>453</v>
      </c>
      <c r="B625" s="362" t="s">
        <v>201</v>
      </c>
      <c r="C625" s="375" t="s">
        <v>236</v>
      </c>
      <c r="D625" s="189"/>
      <c r="E625" s="392"/>
      <c r="F625" s="352"/>
      <c r="G625" s="191"/>
    </row>
    <row r="626" spans="1:7" x14ac:dyDescent="0.3">
      <c r="A626" s="370"/>
      <c r="B626" s="370"/>
      <c r="C626" s="373"/>
      <c r="D626" s="370"/>
      <c r="E626" s="370"/>
      <c r="F626" s="354"/>
      <c r="G626" s="140"/>
    </row>
    <row r="627" spans="1:7" x14ac:dyDescent="0.3">
      <c r="A627" s="363" t="s">
        <v>181</v>
      </c>
      <c r="B627" s="362" t="s">
        <v>202</v>
      </c>
      <c r="C627" s="399" t="s">
        <v>238</v>
      </c>
      <c r="D627" s="389"/>
      <c r="E627" s="390"/>
      <c r="F627" s="352"/>
      <c r="G627" s="191"/>
    </row>
    <row r="628" spans="1:7" x14ac:dyDescent="0.3">
      <c r="A628" s="363" t="s">
        <v>237</v>
      </c>
      <c r="B628" s="362" t="s">
        <v>202</v>
      </c>
      <c r="C628" s="399" t="s">
        <v>239</v>
      </c>
      <c r="D628" s="189"/>
      <c r="E628" s="392"/>
      <c r="F628" s="352"/>
      <c r="G628" s="191"/>
    </row>
    <row r="629" spans="1:7" x14ac:dyDescent="0.3">
      <c r="A629" s="363" t="s">
        <v>499</v>
      </c>
      <c r="B629" s="362" t="s">
        <v>474</v>
      </c>
      <c r="C629" s="400" t="s">
        <v>500</v>
      </c>
      <c r="D629" s="397"/>
      <c r="E629" s="395"/>
      <c r="F629" s="352"/>
      <c r="G629" s="191"/>
    </row>
    <row r="630" spans="1:7" x14ac:dyDescent="0.3">
      <c r="A630" s="363" t="s">
        <v>563</v>
      </c>
      <c r="B630" s="362" t="s">
        <v>474</v>
      </c>
      <c r="C630" s="400" t="s">
        <v>501</v>
      </c>
      <c r="D630" s="394"/>
      <c r="E630" s="398"/>
      <c r="F630" s="352"/>
      <c r="G630" s="191"/>
    </row>
    <row r="631" spans="1:7" x14ac:dyDescent="0.3">
      <c r="A631" s="370"/>
      <c r="B631" s="370"/>
      <c r="C631" s="373"/>
      <c r="D631" s="413"/>
      <c r="E631" s="370"/>
      <c r="F631" s="354"/>
      <c r="G631" s="140"/>
    </row>
    <row r="632" spans="1:7" x14ac:dyDescent="0.3">
      <c r="A632" s="363" t="s">
        <v>182</v>
      </c>
      <c r="B632" s="362" t="s">
        <v>203</v>
      </c>
      <c r="C632" s="399" t="s">
        <v>241</v>
      </c>
      <c r="D632" s="389"/>
      <c r="E632" s="390"/>
      <c r="F632" s="352"/>
      <c r="G632" s="191"/>
    </row>
    <row r="633" spans="1:7" x14ac:dyDescent="0.3">
      <c r="A633" s="363" t="s">
        <v>240</v>
      </c>
      <c r="B633" s="362" t="s">
        <v>203</v>
      </c>
      <c r="C633" s="399" t="s">
        <v>242</v>
      </c>
      <c r="D633" s="189"/>
      <c r="E633" s="392"/>
      <c r="F633" s="352"/>
      <c r="G633" s="191"/>
    </row>
    <row r="634" spans="1:7" x14ac:dyDescent="0.3">
      <c r="A634" s="363" t="s">
        <v>502</v>
      </c>
      <c r="B634" s="362" t="s">
        <v>476</v>
      </c>
      <c r="C634" s="400" t="s">
        <v>503</v>
      </c>
      <c r="D634" s="394"/>
      <c r="E634" s="395"/>
      <c r="F634" s="352"/>
      <c r="G634" s="191"/>
    </row>
    <row r="635" spans="1:7" x14ac:dyDescent="0.3">
      <c r="A635" s="370"/>
      <c r="B635" s="370"/>
      <c r="C635" s="373"/>
      <c r="D635" s="413"/>
      <c r="E635" s="370"/>
      <c r="F635" s="354"/>
      <c r="G635" s="140"/>
    </row>
    <row r="636" spans="1:7" x14ac:dyDescent="0.3">
      <c r="A636" s="363" t="s">
        <v>183</v>
      </c>
      <c r="B636" s="362" t="s">
        <v>204</v>
      </c>
      <c r="C636" s="399" t="s">
        <v>243</v>
      </c>
      <c r="D636" s="389"/>
      <c r="E636" s="390"/>
      <c r="F636" s="352"/>
      <c r="G636" s="191"/>
    </row>
    <row r="637" spans="1:7" x14ac:dyDescent="0.3">
      <c r="A637" s="363" t="s">
        <v>245</v>
      </c>
      <c r="B637" s="362" t="s">
        <v>204</v>
      </c>
      <c r="C637" s="399" t="s">
        <v>244</v>
      </c>
      <c r="D637" s="189"/>
      <c r="E637" s="392"/>
      <c r="F637" s="352"/>
      <c r="G637" s="191"/>
    </row>
    <row r="638" spans="1:7" x14ac:dyDescent="0.3">
      <c r="A638" s="363" t="s">
        <v>504</v>
      </c>
      <c r="B638" s="362" t="s">
        <v>478</v>
      </c>
      <c r="C638" s="400" t="s">
        <v>505</v>
      </c>
      <c r="D638" s="397"/>
      <c r="E638" s="395"/>
      <c r="F638" s="352"/>
      <c r="G638" s="191"/>
    </row>
    <row r="639" spans="1:7" x14ac:dyDescent="0.3">
      <c r="A639" s="363" t="s">
        <v>564</v>
      </c>
      <c r="B639" s="362" t="s">
        <v>478</v>
      </c>
      <c r="C639" s="400" t="s">
        <v>506</v>
      </c>
      <c r="D639" s="394"/>
      <c r="E639" s="398"/>
      <c r="F639" s="352"/>
      <c r="G639" s="191"/>
    </row>
    <row r="640" spans="1:7" x14ac:dyDescent="0.3">
      <c r="A640" s="370"/>
      <c r="B640" s="370"/>
      <c r="C640" s="373"/>
      <c r="D640" s="413"/>
      <c r="E640" s="370"/>
      <c r="F640" s="354"/>
      <c r="G640" s="140"/>
    </row>
    <row r="641" spans="1:7" x14ac:dyDescent="0.3">
      <c r="A641" s="363" t="s">
        <v>184</v>
      </c>
      <c r="B641" s="362" t="s">
        <v>205</v>
      </c>
      <c r="C641" s="399" t="s">
        <v>250</v>
      </c>
      <c r="D641" s="389"/>
      <c r="E641" s="390"/>
      <c r="F641" s="352"/>
      <c r="G641" s="191"/>
    </row>
    <row r="642" spans="1:7" x14ac:dyDescent="0.3">
      <c r="A642" s="363" t="s">
        <v>246</v>
      </c>
      <c r="B642" s="362" t="s">
        <v>205</v>
      </c>
      <c r="C642" s="399" t="s">
        <v>251</v>
      </c>
      <c r="D642" s="189"/>
      <c r="E642" s="392"/>
      <c r="F642" s="352"/>
      <c r="G642" s="191"/>
    </row>
    <row r="643" spans="1:7" x14ac:dyDescent="0.3">
      <c r="A643" s="363" t="s">
        <v>507</v>
      </c>
      <c r="B643" s="362" t="s">
        <v>480</v>
      </c>
      <c r="C643" s="400" t="s">
        <v>508</v>
      </c>
      <c r="D643" s="397"/>
      <c r="E643" s="395"/>
      <c r="F643" s="352"/>
      <c r="G643" s="191"/>
    </row>
    <row r="644" spans="1:7" x14ac:dyDescent="0.3">
      <c r="A644" s="363" t="s">
        <v>565</v>
      </c>
      <c r="B644" s="362" t="s">
        <v>480</v>
      </c>
      <c r="C644" s="400" t="s">
        <v>509</v>
      </c>
      <c r="D644" s="394"/>
      <c r="E644" s="398"/>
      <c r="F644" s="352"/>
      <c r="G644" s="191"/>
    </row>
    <row r="645" spans="1:7" x14ac:dyDescent="0.3">
      <c r="A645" s="370"/>
      <c r="B645" s="370"/>
      <c r="C645" s="373"/>
      <c r="D645" s="413"/>
      <c r="E645" s="370"/>
      <c r="F645" s="354"/>
      <c r="G645" s="140"/>
    </row>
    <row r="646" spans="1:7" x14ac:dyDescent="0.3">
      <c r="A646" s="361" t="s">
        <v>185</v>
      </c>
      <c r="B646" s="362" t="s">
        <v>206</v>
      </c>
      <c r="C646" s="399" t="s">
        <v>252</v>
      </c>
      <c r="D646" s="389"/>
      <c r="E646" s="390"/>
      <c r="F646" s="352"/>
      <c r="G646" s="191"/>
    </row>
    <row r="647" spans="1:7" x14ac:dyDescent="0.3">
      <c r="A647" s="361" t="s">
        <v>295</v>
      </c>
      <c r="B647" s="362" t="s">
        <v>206</v>
      </c>
      <c r="C647" s="399" t="s">
        <v>253</v>
      </c>
      <c r="D647" s="189"/>
      <c r="E647" s="392"/>
      <c r="F647" s="352"/>
      <c r="G647" s="191"/>
    </row>
    <row r="648" spans="1:7" x14ac:dyDescent="0.3">
      <c r="A648" s="361" t="s">
        <v>510</v>
      </c>
      <c r="B648" s="362" t="s">
        <v>482</v>
      </c>
      <c r="C648" s="400" t="s">
        <v>511</v>
      </c>
      <c r="D648" s="394"/>
      <c r="E648" s="395"/>
      <c r="F648" s="352"/>
      <c r="G648" s="191"/>
    </row>
    <row r="649" spans="1:7" x14ac:dyDescent="0.3">
      <c r="A649" s="370"/>
      <c r="B649" s="370"/>
      <c r="C649" s="373"/>
      <c r="D649" s="413"/>
      <c r="E649" s="370"/>
      <c r="F649" s="354"/>
      <c r="G649" s="140"/>
    </row>
    <row r="650" spans="1:7" x14ac:dyDescent="0.3">
      <c r="A650" s="366" t="s">
        <v>186</v>
      </c>
      <c r="B650" s="362" t="s">
        <v>207</v>
      </c>
      <c r="C650" s="399" t="s">
        <v>254</v>
      </c>
      <c r="D650" s="419"/>
      <c r="E650" s="390"/>
      <c r="F650" s="352"/>
      <c r="G650" s="191"/>
    </row>
    <row r="651" spans="1:7" x14ac:dyDescent="0.3">
      <c r="A651" s="366" t="s">
        <v>247</v>
      </c>
      <c r="B651" s="362" t="s">
        <v>207</v>
      </c>
      <c r="C651" s="399" t="s">
        <v>255</v>
      </c>
      <c r="D651" s="179"/>
      <c r="E651" s="392"/>
      <c r="F651" s="352"/>
      <c r="G651" s="191"/>
    </row>
    <row r="652" spans="1:7" x14ac:dyDescent="0.3">
      <c r="A652" s="366" t="s">
        <v>512</v>
      </c>
      <c r="B652" s="362" t="s">
        <v>484</v>
      </c>
      <c r="C652" s="400" t="s">
        <v>513</v>
      </c>
      <c r="D652" s="420"/>
      <c r="E652" s="395"/>
      <c r="F652" s="352"/>
      <c r="G652" s="191"/>
    </row>
    <row r="653" spans="1:7" x14ac:dyDescent="0.3">
      <c r="A653" s="370"/>
      <c r="B653" s="370"/>
      <c r="C653" s="373"/>
      <c r="D653" s="413"/>
      <c r="E653" s="370"/>
      <c r="F653" s="354"/>
      <c r="G653" s="140"/>
    </row>
    <row r="654" spans="1:7" x14ac:dyDescent="0.3">
      <c r="A654" s="376" t="s">
        <v>187</v>
      </c>
      <c r="B654" s="362" t="s">
        <v>208</v>
      </c>
      <c r="C654" s="399" t="s">
        <v>256</v>
      </c>
      <c r="D654" s="389"/>
      <c r="E654" s="390"/>
      <c r="F654" s="352"/>
      <c r="G654" s="191"/>
    </row>
    <row r="655" spans="1:7" x14ac:dyDescent="0.3">
      <c r="A655" s="376" t="s">
        <v>296</v>
      </c>
      <c r="B655" s="362" t="s">
        <v>208</v>
      </c>
      <c r="C655" s="399" t="s">
        <v>257</v>
      </c>
      <c r="D655" s="189"/>
      <c r="E655" s="392"/>
      <c r="F655" s="352"/>
      <c r="G655" s="191"/>
    </row>
    <row r="656" spans="1:7" x14ac:dyDescent="0.3">
      <c r="A656" s="370"/>
      <c r="B656" s="370"/>
      <c r="C656" s="373"/>
      <c r="D656" s="370"/>
      <c r="E656" s="370"/>
      <c r="F656" s="354"/>
      <c r="G656" s="140"/>
    </row>
    <row r="657" spans="1:7" x14ac:dyDescent="0.3">
      <c r="A657" s="363" t="s">
        <v>188</v>
      </c>
      <c r="B657" s="362" t="s">
        <v>209</v>
      </c>
      <c r="C657" s="399" t="s">
        <v>258</v>
      </c>
      <c r="D657" s="389"/>
      <c r="E657" s="390"/>
      <c r="F657" s="352"/>
      <c r="G657" s="191"/>
    </row>
    <row r="658" spans="1:7" x14ac:dyDescent="0.3">
      <c r="A658" s="363" t="s">
        <v>249</v>
      </c>
      <c r="B658" s="362" t="s">
        <v>209</v>
      </c>
      <c r="C658" s="399" t="s">
        <v>259</v>
      </c>
      <c r="D658" s="189"/>
      <c r="E658" s="392"/>
      <c r="F658" s="352"/>
      <c r="G658" s="191"/>
    </row>
    <row r="659" spans="1:7" x14ac:dyDescent="0.3">
      <c r="A659" s="370"/>
      <c r="B659" s="370"/>
      <c r="C659" s="373"/>
      <c r="D659" s="370"/>
      <c r="E659" s="370"/>
      <c r="F659" s="354"/>
      <c r="G659" s="140"/>
    </row>
    <row r="660" spans="1:7" x14ac:dyDescent="0.3">
      <c r="A660" s="363" t="s">
        <v>189</v>
      </c>
      <c r="B660" s="362" t="s">
        <v>210</v>
      </c>
      <c r="C660" s="399" t="s">
        <v>260</v>
      </c>
      <c r="D660" s="389"/>
      <c r="E660" s="390"/>
      <c r="F660" s="352"/>
      <c r="G660" s="191"/>
    </row>
    <row r="661" spans="1:7" x14ac:dyDescent="0.3">
      <c r="A661" s="370"/>
      <c r="B661" s="370"/>
      <c r="C661" s="373"/>
      <c r="D661" s="370"/>
      <c r="E661" s="370"/>
      <c r="F661" s="354"/>
      <c r="G661" s="140"/>
    </row>
    <row r="662" spans="1:7" x14ac:dyDescent="0.3">
      <c r="A662" s="377" t="s">
        <v>270</v>
      </c>
      <c r="B662" s="377" t="s">
        <v>268</v>
      </c>
      <c r="C662" s="399">
        <v>84</v>
      </c>
      <c r="D662" s="385"/>
      <c r="E662" s="392"/>
      <c r="F662" s="352"/>
      <c r="G662" s="191"/>
    </row>
    <row r="663" spans="1:7" x14ac:dyDescent="0.3">
      <c r="A663" s="370"/>
      <c r="B663" s="370"/>
      <c r="C663" s="373"/>
      <c r="D663" s="370"/>
      <c r="E663" s="370"/>
      <c r="F663" s="354"/>
      <c r="G663" s="140"/>
    </row>
    <row r="664" spans="1:7" x14ac:dyDescent="0.3">
      <c r="A664" s="377" t="s">
        <v>271</v>
      </c>
      <c r="B664" s="377" t="s">
        <v>268</v>
      </c>
      <c r="C664" s="399">
        <v>85</v>
      </c>
      <c r="D664" s="385"/>
      <c r="E664" s="392"/>
      <c r="F664" s="352"/>
      <c r="G664" s="191"/>
    </row>
    <row r="665" spans="1:7" x14ac:dyDescent="0.3">
      <c r="A665" s="370"/>
      <c r="B665" s="370"/>
      <c r="C665" s="373"/>
      <c r="D665" s="370"/>
      <c r="E665" s="370"/>
      <c r="F665" s="354"/>
      <c r="G665" s="140"/>
    </row>
    <row r="666" spans="1:7" ht="15" thickBot="1" x14ac:dyDescent="0.35">
      <c r="A666" s="378" t="s">
        <v>261</v>
      </c>
      <c r="B666" s="368" t="s">
        <v>268</v>
      </c>
      <c r="C666" s="399" t="s">
        <v>262</v>
      </c>
      <c r="D666" s="401"/>
      <c r="E666" s="402"/>
      <c r="F666" s="352"/>
      <c r="G666" s="191"/>
    </row>
    <row r="667" spans="1:7" ht="15" thickBot="1" x14ac:dyDescent="0.35">
      <c r="A667" s="187"/>
      <c r="B667" s="186"/>
      <c r="C667" s="185"/>
      <c r="D667" s="184"/>
      <c r="E667" s="183"/>
      <c r="F667" s="141"/>
      <c r="G667" s="67"/>
    </row>
    <row r="668" spans="1:7" x14ac:dyDescent="0.3">
      <c r="A668" s="188" t="s">
        <v>267</v>
      </c>
      <c r="F668" s="45"/>
      <c r="G668" s="45"/>
    </row>
    <row r="669" spans="1:7" ht="28.8" x14ac:dyDescent="0.3">
      <c r="A669" s="383" t="s">
        <v>168</v>
      </c>
      <c r="B669" s="384" t="s">
        <v>169</v>
      </c>
      <c r="C669" s="384" t="s">
        <v>234</v>
      </c>
      <c r="D669" s="384" t="s">
        <v>214</v>
      </c>
      <c r="E669" s="384" t="s">
        <v>213</v>
      </c>
      <c r="F669" s="353"/>
      <c r="G669" s="66"/>
    </row>
    <row r="670" spans="1:7" x14ac:dyDescent="0.3">
      <c r="A670" s="360" t="s">
        <v>171</v>
      </c>
      <c r="B670" s="359" t="s">
        <v>192</v>
      </c>
      <c r="C670" s="391" t="s">
        <v>264</v>
      </c>
      <c r="D670" s="389"/>
      <c r="E670" s="403"/>
      <c r="F670" s="355"/>
      <c r="G670" s="142"/>
    </row>
    <row r="671" spans="1:7" x14ac:dyDescent="0.3">
      <c r="A671" s="377" t="s">
        <v>270</v>
      </c>
      <c r="B671" s="377" t="s">
        <v>268</v>
      </c>
      <c r="C671" s="399">
        <v>84</v>
      </c>
      <c r="D671" s="385"/>
      <c r="E671" s="392"/>
      <c r="F671" s="352"/>
      <c r="G671" s="191"/>
    </row>
    <row r="672" spans="1:7" x14ac:dyDescent="0.3">
      <c r="A672" s="377" t="s">
        <v>271</v>
      </c>
      <c r="B672" s="377" t="s">
        <v>268</v>
      </c>
      <c r="C672" s="399">
        <v>85</v>
      </c>
      <c r="D672" s="385"/>
      <c r="E672" s="392"/>
      <c r="F672" s="352"/>
      <c r="G672" s="191"/>
    </row>
    <row r="673" spans="1:7" ht="15" thickBot="1" x14ac:dyDescent="0.35">
      <c r="A673" s="378" t="s">
        <v>261</v>
      </c>
      <c r="B673" s="368" t="s">
        <v>268</v>
      </c>
      <c r="C673" s="399" t="s">
        <v>262</v>
      </c>
      <c r="D673" s="401"/>
      <c r="E673" s="402"/>
      <c r="F673" s="352"/>
      <c r="G673" s="191"/>
    </row>
    <row r="674" spans="1:7" ht="15" thickBot="1" x14ac:dyDescent="0.35">
      <c r="A674" s="187"/>
      <c r="B674" s="186"/>
      <c r="C674" s="185"/>
      <c r="D674" s="184"/>
      <c r="E674" s="183"/>
      <c r="F674" s="141"/>
      <c r="G674" s="67"/>
    </row>
    <row r="675" spans="1:7" x14ac:dyDescent="0.3">
      <c r="A675" s="188" t="s">
        <v>265</v>
      </c>
      <c r="F675" s="45"/>
      <c r="G675" s="45"/>
    </row>
    <row r="676" spans="1:7" ht="28.8" x14ac:dyDescent="0.3">
      <c r="A676" s="383" t="s">
        <v>168</v>
      </c>
      <c r="B676" s="384" t="s">
        <v>169</v>
      </c>
      <c r="C676" s="384" t="s">
        <v>234</v>
      </c>
      <c r="D676" s="384" t="s">
        <v>214</v>
      </c>
      <c r="E676" s="384" t="s">
        <v>213</v>
      </c>
      <c r="F676" s="353"/>
      <c r="G676" s="66"/>
    </row>
    <row r="677" spans="1:7" x14ac:dyDescent="0.3">
      <c r="A677" s="360" t="s">
        <v>177</v>
      </c>
      <c r="B677" s="362" t="s">
        <v>198</v>
      </c>
      <c r="C677" s="391" t="s">
        <v>263</v>
      </c>
      <c r="D677" s="389"/>
      <c r="E677" s="403"/>
      <c r="F677" s="355"/>
      <c r="G677" s="142"/>
    </row>
    <row r="678" spans="1:7" x14ac:dyDescent="0.3">
      <c r="A678" s="377" t="s">
        <v>270</v>
      </c>
      <c r="B678" s="377" t="s">
        <v>268</v>
      </c>
      <c r="C678" s="399">
        <v>84</v>
      </c>
      <c r="D678" s="385"/>
      <c r="E678" s="392"/>
      <c r="F678" s="352"/>
      <c r="G678" s="191"/>
    </row>
    <row r="679" spans="1:7" x14ac:dyDescent="0.3">
      <c r="A679" s="377" t="s">
        <v>271</v>
      </c>
      <c r="B679" s="377" t="s">
        <v>268</v>
      </c>
      <c r="C679" s="399">
        <v>85</v>
      </c>
      <c r="D679" s="385"/>
      <c r="E679" s="392"/>
      <c r="F679" s="352"/>
      <c r="G679" s="191"/>
    </row>
    <row r="680" spans="1:7" ht="15" thickBot="1" x14ac:dyDescent="0.35">
      <c r="A680" s="378" t="s">
        <v>261</v>
      </c>
      <c r="B680" s="368" t="s">
        <v>268</v>
      </c>
      <c r="C680" s="399" t="s">
        <v>262</v>
      </c>
      <c r="D680" s="401"/>
      <c r="E680" s="402"/>
      <c r="F680" s="352"/>
      <c r="G680" s="191"/>
    </row>
    <row r="681" spans="1:7" ht="15" thickBot="1" x14ac:dyDescent="0.35">
      <c r="A681" s="187"/>
      <c r="B681" s="186"/>
      <c r="C681" s="185"/>
      <c r="D681" s="184"/>
      <c r="E681" s="183"/>
      <c r="F681" s="141"/>
      <c r="G681" s="67"/>
    </row>
    <row r="682" spans="1:7" ht="15" thickBot="1" x14ac:dyDescent="0.35"/>
    <row r="683" spans="1:7" ht="45" customHeight="1" thickBot="1" x14ac:dyDescent="0.35">
      <c r="B683" s="496" t="s">
        <v>412</v>
      </c>
      <c r="C683" s="497"/>
      <c r="D683" s="182"/>
    </row>
    <row r="684" spans="1:7" ht="15" thickBot="1" x14ac:dyDescent="0.35">
      <c r="B684" s="505" t="s">
        <v>454</v>
      </c>
      <c r="C684" s="506"/>
      <c r="D684" s="182"/>
      <c r="E684" s="181"/>
    </row>
    <row r="686" spans="1:7" ht="15" thickBot="1" x14ac:dyDescent="0.35"/>
    <row r="687" spans="1:7" ht="29.4" thickBot="1" x14ac:dyDescent="0.6">
      <c r="A687" s="507" t="s">
        <v>400</v>
      </c>
      <c r="B687" s="508"/>
      <c r="C687" s="508"/>
      <c r="D687" s="508"/>
      <c r="E687" s="509"/>
    </row>
    <row r="688" spans="1:7" x14ac:dyDescent="0.3">
      <c r="A688" s="190"/>
      <c r="B688" s="190"/>
      <c r="C688" s="190"/>
      <c r="D688" s="190"/>
      <c r="E688" s="190"/>
    </row>
    <row r="689" spans="1:5" x14ac:dyDescent="0.3">
      <c r="A689" s="194" t="s">
        <v>269</v>
      </c>
    </row>
    <row r="690" spans="1:5" ht="28.8" x14ac:dyDescent="0.3">
      <c r="A690" s="383" t="s">
        <v>168</v>
      </c>
      <c r="B690" s="384" t="s">
        <v>169</v>
      </c>
      <c r="C690" s="384" t="s">
        <v>234</v>
      </c>
      <c r="D690" s="384" t="s">
        <v>266</v>
      </c>
      <c r="E690" s="384" t="s">
        <v>213</v>
      </c>
    </row>
    <row r="691" spans="1:5" x14ac:dyDescent="0.3">
      <c r="A691" s="368" t="s">
        <v>261</v>
      </c>
      <c r="B691" s="368" t="s">
        <v>268</v>
      </c>
      <c r="C691" s="388" t="s">
        <v>262</v>
      </c>
      <c r="D691" s="389"/>
      <c r="E691" s="390"/>
    </row>
    <row r="692" spans="1:5" x14ac:dyDescent="0.3">
      <c r="A692" s="186"/>
      <c r="B692" s="186"/>
      <c r="C692" s="193"/>
      <c r="D692" s="192"/>
      <c r="E692" s="191"/>
    </row>
    <row r="693" spans="1:5" x14ac:dyDescent="0.3">
      <c r="A693" s="194" t="s">
        <v>277</v>
      </c>
    </row>
    <row r="694" spans="1:5" ht="28.8" x14ac:dyDescent="0.3">
      <c r="A694" s="383" t="s">
        <v>168</v>
      </c>
      <c r="B694" s="384" t="s">
        <v>169</v>
      </c>
      <c r="C694" s="384" t="s">
        <v>234</v>
      </c>
      <c r="D694" s="384" t="s">
        <v>266</v>
      </c>
      <c r="E694" s="384" t="s">
        <v>213</v>
      </c>
    </row>
    <row r="695" spans="1:5" x14ac:dyDescent="0.3">
      <c r="A695" s="368" t="s">
        <v>277</v>
      </c>
      <c r="B695" s="368" t="s">
        <v>268</v>
      </c>
      <c r="C695" s="388" t="s">
        <v>262</v>
      </c>
      <c r="D695" s="389"/>
      <c r="E695" s="390"/>
    </row>
    <row r="696" spans="1:5" x14ac:dyDescent="0.3">
      <c r="A696" s="186"/>
      <c r="B696" s="186"/>
      <c r="C696" s="193"/>
      <c r="D696" s="192"/>
      <c r="E696" s="191"/>
    </row>
    <row r="697" spans="1:5" x14ac:dyDescent="0.3">
      <c r="A697" s="190" t="s">
        <v>329</v>
      </c>
      <c r="B697" s="190"/>
      <c r="C697" s="190"/>
      <c r="D697" s="190"/>
      <c r="E697" s="190"/>
    </row>
    <row r="698" spans="1:5" ht="28.8" x14ac:dyDescent="0.3">
      <c r="A698" s="383" t="s">
        <v>168</v>
      </c>
      <c r="B698" s="384" t="s">
        <v>169</v>
      </c>
      <c r="C698" s="384" t="s">
        <v>234</v>
      </c>
      <c r="D698" s="384" t="s">
        <v>214</v>
      </c>
      <c r="E698" s="384" t="s">
        <v>213</v>
      </c>
    </row>
    <row r="699" spans="1:5" x14ac:dyDescent="0.3">
      <c r="A699" s="369" t="s">
        <v>170</v>
      </c>
      <c r="B699" s="359" t="s">
        <v>191</v>
      </c>
      <c r="C699" s="391" t="s">
        <v>215</v>
      </c>
      <c r="D699" s="389"/>
      <c r="E699" s="390"/>
    </row>
    <row r="700" spans="1:5" x14ac:dyDescent="0.3">
      <c r="A700" s="369" t="s">
        <v>212</v>
      </c>
      <c r="B700" s="359" t="s">
        <v>191</v>
      </c>
      <c r="C700" s="391" t="s">
        <v>216</v>
      </c>
      <c r="D700" s="189"/>
      <c r="E700" s="392"/>
    </row>
    <row r="701" spans="1:5" x14ac:dyDescent="0.3">
      <c r="A701" s="369" t="s">
        <v>485</v>
      </c>
      <c r="B701" s="359" t="s">
        <v>463</v>
      </c>
      <c r="C701" s="393" t="s">
        <v>486</v>
      </c>
      <c r="D701" s="394"/>
      <c r="E701" s="395"/>
    </row>
    <row r="702" spans="1:5" x14ac:dyDescent="0.3">
      <c r="A702" s="370"/>
      <c r="B702" s="371"/>
      <c r="C702" s="396"/>
      <c r="D702" s="409"/>
      <c r="E702" s="392"/>
    </row>
    <row r="703" spans="1:5" x14ac:dyDescent="0.3">
      <c r="A703" s="372" t="s">
        <v>172</v>
      </c>
      <c r="B703" s="362" t="s">
        <v>193</v>
      </c>
      <c r="C703" s="391" t="s">
        <v>217</v>
      </c>
      <c r="D703" s="389"/>
      <c r="E703" s="390"/>
    </row>
    <row r="704" spans="1:5" x14ac:dyDescent="0.3">
      <c r="A704" s="370"/>
      <c r="B704" s="370"/>
      <c r="C704" s="373"/>
      <c r="D704" s="370"/>
      <c r="E704" s="370"/>
    </row>
    <row r="705" spans="1:5" x14ac:dyDescent="0.3">
      <c r="A705" s="374" t="s">
        <v>173</v>
      </c>
      <c r="B705" s="362" t="s">
        <v>194</v>
      </c>
      <c r="C705" s="391" t="s">
        <v>219</v>
      </c>
      <c r="D705" s="389"/>
      <c r="E705" s="390"/>
    </row>
    <row r="706" spans="1:5" x14ac:dyDescent="0.3">
      <c r="A706" s="374" t="s">
        <v>218</v>
      </c>
      <c r="B706" s="362" t="s">
        <v>194</v>
      </c>
      <c r="C706" s="391" t="s">
        <v>222</v>
      </c>
      <c r="D706" s="189"/>
      <c r="E706" s="392"/>
    </row>
    <row r="707" spans="1:5" x14ac:dyDescent="0.3">
      <c r="A707" s="374" t="s">
        <v>487</v>
      </c>
      <c r="B707" s="362" t="s">
        <v>465</v>
      </c>
      <c r="C707" s="393" t="s">
        <v>488</v>
      </c>
      <c r="D707" s="397"/>
      <c r="E707" s="395"/>
    </row>
    <row r="708" spans="1:5" x14ac:dyDescent="0.3">
      <c r="A708" s="374" t="s">
        <v>560</v>
      </c>
      <c r="B708" s="362" t="s">
        <v>465</v>
      </c>
      <c r="C708" s="393" t="s">
        <v>489</v>
      </c>
      <c r="D708" s="397"/>
      <c r="E708" s="398"/>
    </row>
    <row r="709" spans="1:5" x14ac:dyDescent="0.3">
      <c r="A709" s="374" t="s">
        <v>559</v>
      </c>
      <c r="B709" s="362" t="s">
        <v>466</v>
      </c>
      <c r="C709" s="393" t="s">
        <v>490</v>
      </c>
      <c r="D709" s="394"/>
      <c r="E709" s="395"/>
    </row>
    <row r="710" spans="1:5" x14ac:dyDescent="0.3">
      <c r="A710" s="370"/>
      <c r="B710" s="370"/>
      <c r="C710" s="373"/>
      <c r="D710" s="413"/>
      <c r="E710" s="370"/>
    </row>
    <row r="711" spans="1:5" x14ac:dyDescent="0.3">
      <c r="A711" s="405" t="s">
        <v>174</v>
      </c>
      <c r="B711" s="406" t="s">
        <v>195</v>
      </c>
      <c r="C711" s="407" t="s">
        <v>221</v>
      </c>
      <c r="D711" s="389"/>
      <c r="E711" s="408"/>
    </row>
    <row r="712" spans="1:5" x14ac:dyDescent="0.3">
      <c r="A712" s="405" t="s">
        <v>220</v>
      </c>
      <c r="B712" s="406" t="s">
        <v>195</v>
      </c>
      <c r="C712" s="407" t="s">
        <v>223</v>
      </c>
      <c r="D712" s="189"/>
      <c r="E712" s="409"/>
    </row>
    <row r="713" spans="1:5" x14ac:dyDescent="0.3">
      <c r="A713" s="405" t="s">
        <v>491</v>
      </c>
      <c r="B713" s="406" t="s">
        <v>468</v>
      </c>
      <c r="C713" s="410" t="s">
        <v>492</v>
      </c>
      <c r="D713" s="397"/>
      <c r="E713" s="411"/>
    </row>
    <row r="714" spans="1:5" x14ac:dyDescent="0.3">
      <c r="A714" s="405" t="s">
        <v>561</v>
      </c>
      <c r="B714" s="406" t="s">
        <v>468</v>
      </c>
      <c r="C714" s="410" t="s">
        <v>493</v>
      </c>
      <c r="D714" s="394"/>
      <c r="E714" s="412"/>
    </row>
    <row r="715" spans="1:5" x14ac:dyDescent="0.3">
      <c r="A715" s="370"/>
      <c r="B715" s="370"/>
      <c r="C715" s="373"/>
      <c r="D715" s="413"/>
      <c r="E715" s="370"/>
    </row>
    <row r="716" spans="1:5" x14ac:dyDescent="0.3">
      <c r="A716" s="363" t="s">
        <v>175</v>
      </c>
      <c r="B716" s="362" t="s">
        <v>196</v>
      </c>
      <c r="C716" s="391" t="s">
        <v>225</v>
      </c>
      <c r="D716" s="389"/>
      <c r="E716" s="390"/>
    </row>
    <row r="717" spans="1:5" x14ac:dyDescent="0.3">
      <c r="A717" s="363" t="s">
        <v>224</v>
      </c>
      <c r="B717" s="362" t="s">
        <v>196</v>
      </c>
      <c r="C717" s="391" t="s">
        <v>226</v>
      </c>
      <c r="D717" s="189"/>
      <c r="E717" s="392"/>
    </row>
    <row r="718" spans="1:5" x14ac:dyDescent="0.3">
      <c r="A718" s="370"/>
      <c r="B718" s="370"/>
      <c r="C718" s="373"/>
      <c r="D718" s="370"/>
      <c r="E718" s="370"/>
    </row>
    <row r="719" spans="1:5" x14ac:dyDescent="0.3">
      <c r="A719" s="364" t="s">
        <v>176</v>
      </c>
      <c r="B719" s="362" t="s">
        <v>197</v>
      </c>
      <c r="C719" s="391" t="s">
        <v>228</v>
      </c>
      <c r="D719" s="389"/>
      <c r="E719" s="390"/>
    </row>
    <row r="720" spans="1:5" x14ac:dyDescent="0.3">
      <c r="A720" s="364" t="s">
        <v>227</v>
      </c>
      <c r="B720" s="362" t="s">
        <v>197</v>
      </c>
      <c r="C720" s="391" t="s">
        <v>229</v>
      </c>
      <c r="D720" s="189"/>
      <c r="E720" s="392"/>
    </row>
    <row r="721" spans="1:5" x14ac:dyDescent="0.3">
      <c r="A721" s="370"/>
      <c r="B721" s="370"/>
      <c r="C721" s="373"/>
      <c r="D721" s="370"/>
      <c r="E721" s="370"/>
    </row>
    <row r="722" spans="1:5" x14ac:dyDescent="0.3">
      <c r="A722" s="363" t="s">
        <v>178</v>
      </c>
      <c r="B722" s="362" t="s">
        <v>199</v>
      </c>
      <c r="C722" s="391" t="s">
        <v>231</v>
      </c>
      <c r="D722" s="389"/>
      <c r="E722" s="390"/>
    </row>
    <row r="723" spans="1:5" x14ac:dyDescent="0.3">
      <c r="A723" s="363" t="s">
        <v>230</v>
      </c>
      <c r="B723" s="362" t="s">
        <v>199</v>
      </c>
      <c r="C723" s="391" t="s">
        <v>232</v>
      </c>
      <c r="D723" s="189"/>
      <c r="E723" s="392"/>
    </row>
    <row r="724" spans="1:5" x14ac:dyDescent="0.3">
      <c r="A724" s="363" t="s">
        <v>494</v>
      </c>
      <c r="B724" s="362" t="s">
        <v>470</v>
      </c>
      <c r="C724" s="393" t="s">
        <v>495</v>
      </c>
      <c r="D724" s="397"/>
      <c r="E724" s="395"/>
    </row>
    <row r="725" spans="1:5" x14ac:dyDescent="0.3">
      <c r="A725" s="363" t="s">
        <v>562</v>
      </c>
      <c r="B725" s="362" t="s">
        <v>470</v>
      </c>
      <c r="C725" s="393" t="s">
        <v>496</v>
      </c>
      <c r="D725" s="397"/>
      <c r="E725" s="398"/>
    </row>
    <row r="726" spans="1:5" x14ac:dyDescent="0.3">
      <c r="A726" s="363" t="s">
        <v>497</v>
      </c>
      <c r="B726" s="362" t="s">
        <v>472</v>
      </c>
      <c r="C726" s="393" t="s">
        <v>498</v>
      </c>
      <c r="D726" s="394"/>
      <c r="E726" s="395"/>
    </row>
    <row r="727" spans="1:5" x14ac:dyDescent="0.3">
      <c r="A727" s="370"/>
      <c r="B727" s="370"/>
      <c r="C727" s="373"/>
      <c r="D727" s="413"/>
      <c r="E727" s="370"/>
    </row>
    <row r="728" spans="1:5" x14ac:dyDescent="0.3">
      <c r="A728" s="363" t="s">
        <v>179</v>
      </c>
      <c r="B728" s="362" t="s">
        <v>200</v>
      </c>
      <c r="C728" s="391" t="s">
        <v>233</v>
      </c>
      <c r="D728" s="389"/>
      <c r="E728" s="390"/>
    </row>
    <row r="729" spans="1:5" x14ac:dyDescent="0.3">
      <c r="A729" s="370"/>
      <c r="B729" s="370"/>
      <c r="C729" s="373"/>
      <c r="D729" s="370"/>
      <c r="E729" s="370"/>
    </row>
    <row r="730" spans="1:5" x14ac:dyDescent="0.3">
      <c r="A730" s="363" t="s">
        <v>180</v>
      </c>
      <c r="B730" s="362" t="s">
        <v>201</v>
      </c>
      <c r="C730" s="391" t="s">
        <v>235</v>
      </c>
      <c r="D730" s="389"/>
      <c r="E730" s="390"/>
    </row>
    <row r="731" spans="1:5" x14ac:dyDescent="0.3">
      <c r="A731" s="363" t="s">
        <v>453</v>
      </c>
      <c r="B731" s="362" t="s">
        <v>201</v>
      </c>
      <c r="C731" s="375" t="s">
        <v>236</v>
      </c>
      <c r="D731" s="189"/>
      <c r="E731" s="392"/>
    </row>
    <row r="732" spans="1:5" x14ac:dyDescent="0.3">
      <c r="A732" s="370"/>
      <c r="B732" s="370"/>
      <c r="C732" s="373"/>
      <c r="D732" s="370"/>
      <c r="E732" s="370"/>
    </row>
    <row r="733" spans="1:5" x14ac:dyDescent="0.3">
      <c r="A733" s="363" t="s">
        <v>181</v>
      </c>
      <c r="B733" s="362" t="s">
        <v>202</v>
      </c>
      <c r="C733" s="399" t="s">
        <v>238</v>
      </c>
      <c r="D733" s="389"/>
      <c r="E733" s="390"/>
    </row>
    <row r="734" spans="1:5" x14ac:dyDescent="0.3">
      <c r="A734" s="363" t="s">
        <v>237</v>
      </c>
      <c r="B734" s="362" t="s">
        <v>202</v>
      </c>
      <c r="C734" s="399" t="s">
        <v>239</v>
      </c>
      <c r="D734" s="189"/>
      <c r="E734" s="392"/>
    </row>
    <row r="735" spans="1:5" x14ac:dyDescent="0.3">
      <c r="A735" s="363" t="s">
        <v>499</v>
      </c>
      <c r="B735" s="362" t="s">
        <v>474</v>
      </c>
      <c r="C735" s="400" t="s">
        <v>500</v>
      </c>
      <c r="D735" s="397"/>
      <c r="E735" s="395"/>
    </row>
    <row r="736" spans="1:5" x14ac:dyDescent="0.3">
      <c r="A736" s="363" t="s">
        <v>563</v>
      </c>
      <c r="B736" s="362" t="s">
        <v>474</v>
      </c>
      <c r="C736" s="400" t="s">
        <v>501</v>
      </c>
      <c r="D736" s="394"/>
      <c r="E736" s="398"/>
    </row>
    <row r="737" spans="1:5" x14ac:dyDescent="0.3">
      <c r="A737" s="370"/>
      <c r="B737" s="370"/>
      <c r="C737" s="373"/>
      <c r="D737" s="413"/>
      <c r="E737" s="370"/>
    </row>
    <row r="738" spans="1:5" x14ac:dyDescent="0.3">
      <c r="A738" s="363" t="s">
        <v>182</v>
      </c>
      <c r="B738" s="362" t="s">
        <v>203</v>
      </c>
      <c r="C738" s="399" t="s">
        <v>241</v>
      </c>
      <c r="D738" s="389"/>
      <c r="E738" s="390"/>
    </row>
    <row r="739" spans="1:5" x14ac:dyDescent="0.3">
      <c r="A739" s="363" t="s">
        <v>240</v>
      </c>
      <c r="B739" s="362" t="s">
        <v>203</v>
      </c>
      <c r="C739" s="399" t="s">
        <v>242</v>
      </c>
      <c r="D739" s="189"/>
      <c r="E739" s="392"/>
    </row>
    <row r="740" spans="1:5" x14ac:dyDescent="0.3">
      <c r="A740" s="363" t="s">
        <v>502</v>
      </c>
      <c r="B740" s="362" t="s">
        <v>476</v>
      </c>
      <c r="C740" s="400" t="s">
        <v>503</v>
      </c>
      <c r="D740" s="394"/>
      <c r="E740" s="395"/>
    </row>
    <row r="741" spans="1:5" x14ac:dyDescent="0.3">
      <c r="A741" s="370"/>
      <c r="B741" s="370"/>
      <c r="C741" s="373"/>
      <c r="D741" s="413"/>
      <c r="E741" s="370"/>
    </row>
    <row r="742" spans="1:5" x14ac:dyDescent="0.3">
      <c r="A742" s="363" t="s">
        <v>183</v>
      </c>
      <c r="B742" s="362" t="s">
        <v>204</v>
      </c>
      <c r="C742" s="399" t="s">
        <v>243</v>
      </c>
      <c r="D742" s="389"/>
      <c r="E742" s="390"/>
    </row>
    <row r="743" spans="1:5" x14ac:dyDescent="0.3">
      <c r="A743" s="363" t="s">
        <v>245</v>
      </c>
      <c r="B743" s="362" t="s">
        <v>204</v>
      </c>
      <c r="C743" s="399" t="s">
        <v>244</v>
      </c>
      <c r="D743" s="189"/>
      <c r="E743" s="392"/>
    </row>
    <row r="744" spans="1:5" x14ac:dyDescent="0.3">
      <c r="A744" s="363" t="s">
        <v>504</v>
      </c>
      <c r="B744" s="362" t="s">
        <v>478</v>
      </c>
      <c r="C744" s="400" t="s">
        <v>505</v>
      </c>
      <c r="D744" s="397"/>
      <c r="E744" s="395"/>
    </row>
    <row r="745" spans="1:5" x14ac:dyDescent="0.3">
      <c r="A745" s="363" t="s">
        <v>564</v>
      </c>
      <c r="B745" s="362" t="s">
        <v>478</v>
      </c>
      <c r="C745" s="400" t="s">
        <v>506</v>
      </c>
      <c r="D745" s="394"/>
      <c r="E745" s="398"/>
    </row>
    <row r="746" spans="1:5" x14ac:dyDescent="0.3">
      <c r="A746" s="370"/>
      <c r="B746" s="370"/>
      <c r="C746" s="373"/>
      <c r="D746" s="413"/>
      <c r="E746" s="370"/>
    </row>
    <row r="747" spans="1:5" x14ac:dyDescent="0.3">
      <c r="A747" s="363" t="s">
        <v>184</v>
      </c>
      <c r="B747" s="362" t="s">
        <v>205</v>
      </c>
      <c r="C747" s="399" t="s">
        <v>250</v>
      </c>
      <c r="D747" s="389"/>
      <c r="E747" s="390"/>
    </row>
    <row r="748" spans="1:5" x14ac:dyDescent="0.3">
      <c r="A748" s="363" t="s">
        <v>246</v>
      </c>
      <c r="B748" s="362" t="s">
        <v>205</v>
      </c>
      <c r="C748" s="399" t="s">
        <v>251</v>
      </c>
      <c r="D748" s="189"/>
      <c r="E748" s="392"/>
    </row>
    <row r="749" spans="1:5" x14ac:dyDescent="0.3">
      <c r="A749" s="363" t="s">
        <v>507</v>
      </c>
      <c r="B749" s="362" t="s">
        <v>480</v>
      </c>
      <c r="C749" s="400" t="s">
        <v>508</v>
      </c>
      <c r="D749" s="397"/>
      <c r="E749" s="395"/>
    </row>
    <row r="750" spans="1:5" x14ac:dyDescent="0.3">
      <c r="A750" s="363" t="s">
        <v>565</v>
      </c>
      <c r="B750" s="362" t="s">
        <v>480</v>
      </c>
      <c r="C750" s="400" t="s">
        <v>509</v>
      </c>
      <c r="D750" s="394"/>
      <c r="E750" s="398"/>
    </row>
    <row r="751" spans="1:5" x14ac:dyDescent="0.3">
      <c r="A751" s="370"/>
      <c r="B751" s="370"/>
      <c r="C751" s="373"/>
      <c r="D751" s="413"/>
      <c r="E751" s="370"/>
    </row>
    <row r="752" spans="1:5" x14ac:dyDescent="0.3">
      <c r="A752" s="361" t="s">
        <v>185</v>
      </c>
      <c r="B752" s="362" t="s">
        <v>206</v>
      </c>
      <c r="C752" s="399" t="s">
        <v>252</v>
      </c>
      <c r="D752" s="389"/>
      <c r="E752" s="390"/>
    </row>
    <row r="753" spans="1:5" x14ac:dyDescent="0.3">
      <c r="A753" s="361" t="s">
        <v>295</v>
      </c>
      <c r="B753" s="362" t="s">
        <v>206</v>
      </c>
      <c r="C753" s="399" t="s">
        <v>253</v>
      </c>
      <c r="D753" s="189"/>
      <c r="E753" s="392"/>
    </row>
    <row r="754" spans="1:5" x14ac:dyDescent="0.3">
      <c r="A754" s="361" t="s">
        <v>510</v>
      </c>
      <c r="B754" s="362" t="s">
        <v>482</v>
      </c>
      <c r="C754" s="400" t="s">
        <v>511</v>
      </c>
      <c r="D754" s="394"/>
      <c r="E754" s="395"/>
    </row>
    <row r="755" spans="1:5" x14ac:dyDescent="0.3">
      <c r="A755" s="370"/>
      <c r="B755" s="370"/>
      <c r="C755" s="373"/>
      <c r="D755" s="413"/>
      <c r="E755" s="370"/>
    </row>
    <row r="756" spans="1:5" x14ac:dyDescent="0.3">
      <c r="A756" s="366" t="s">
        <v>186</v>
      </c>
      <c r="B756" s="362" t="s">
        <v>207</v>
      </c>
      <c r="C756" s="399" t="s">
        <v>254</v>
      </c>
      <c r="D756" s="419"/>
      <c r="E756" s="390"/>
    </row>
    <row r="757" spans="1:5" x14ac:dyDescent="0.3">
      <c r="A757" s="366" t="s">
        <v>247</v>
      </c>
      <c r="B757" s="362" t="s">
        <v>207</v>
      </c>
      <c r="C757" s="399" t="s">
        <v>255</v>
      </c>
      <c r="D757" s="179"/>
      <c r="E757" s="392"/>
    </row>
    <row r="758" spans="1:5" x14ac:dyDescent="0.3">
      <c r="A758" s="366" t="s">
        <v>512</v>
      </c>
      <c r="B758" s="362" t="s">
        <v>484</v>
      </c>
      <c r="C758" s="400" t="s">
        <v>513</v>
      </c>
      <c r="D758" s="420"/>
      <c r="E758" s="395"/>
    </row>
    <row r="759" spans="1:5" x14ac:dyDescent="0.3">
      <c r="A759" s="370"/>
      <c r="B759" s="370"/>
      <c r="C759" s="373"/>
      <c r="D759" s="413"/>
      <c r="E759" s="370"/>
    </row>
    <row r="760" spans="1:5" x14ac:dyDescent="0.3">
      <c r="A760" s="376" t="s">
        <v>187</v>
      </c>
      <c r="B760" s="362" t="s">
        <v>208</v>
      </c>
      <c r="C760" s="399" t="s">
        <v>256</v>
      </c>
      <c r="D760" s="389"/>
      <c r="E760" s="390"/>
    </row>
    <row r="761" spans="1:5" x14ac:dyDescent="0.3">
      <c r="A761" s="376" t="s">
        <v>296</v>
      </c>
      <c r="B761" s="362" t="s">
        <v>208</v>
      </c>
      <c r="C761" s="399" t="s">
        <v>257</v>
      </c>
      <c r="D761" s="189"/>
      <c r="E761" s="392"/>
    </row>
    <row r="762" spans="1:5" x14ac:dyDescent="0.3">
      <c r="A762" s="370"/>
      <c r="B762" s="370"/>
      <c r="C762" s="373"/>
      <c r="D762" s="370"/>
      <c r="E762" s="370"/>
    </row>
    <row r="763" spans="1:5" x14ac:dyDescent="0.3">
      <c r="A763" s="363" t="s">
        <v>188</v>
      </c>
      <c r="B763" s="362" t="s">
        <v>209</v>
      </c>
      <c r="C763" s="399" t="s">
        <v>258</v>
      </c>
      <c r="D763" s="389"/>
      <c r="E763" s="390"/>
    </row>
    <row r="764" spans="1:5" x14ac:dyDescent="0.3">
      <c r="A764" s="363" t="s">
        <v>249</v>
      </c>
      <c r="B764" s="362" t="s">
        <v>209</v>
      </c>
      <c r="C764" s="399" t="s">
        <v>259</v>
      </c>
      <c r="D764" s="189"/>
      <c r="E764" s="392"/>
    </row>
    <row r="765" spans="1:5" x14ac:dyDescent="0.3">
      <c r="A765" s="370"/>
      <c r="B765" s="370"/>
      <c r="C765" s="373"/>
      <c r="D765" s="370"/>
      <c r="E765" s="370"/>
    </row>
    <row r="766" spans="1:5" x14ac:dyDescent="0.3">
      <c r="A766" s="363" t="s">
        <v>189</v>
      </c>
      <c r="B766" s="362" t="s">
        <v>210</v>
      </c>
      <c r="C766" s="399" t="s">
        <v>260</v>
      </c>
      <c r="D766" s="389"/>
      <c r="E766" s="390"/>
    </row>
    <row r="767" spans="1:5" x14ac:dyDescent="0.3">
      <c r="A767" s="370"/>
      <c r="B767" s="370"/>
      <c r="C767" s="373"/>
      <c r="D767" s="370"/>
      <c r="E767" s="370"/>
    </row>
    <row r="768" spans="1:5" x14ac:dyDescent="0.3">
      <c r="A768" s="377" t="s">
        <v>270</v>
      </c>
      <c r="B768" s="377" t="s">
        <v>268</v>
      </c>
      <c r="C768" s="399">
        <v>84</v>
      </c>
      <c r="D768" s="385"/>
      <c r="E768" s="392"/>
    </row>
    <row r="769" spans="1:5" x14ac:dyDescent="0.3">
      <c r="A769" s="370"/>
      <c r="B769" s="370"/>
      <c r="C769" s="373"/>
      <c r="D769" s="370"/>
      <c r="E769" s="370"/>
    </row>
    <row r="770" spans="1:5" x14ac:dyDescent="0.3">
      <c r="A770" s="377" t="s">
        <v>271</v>
      </c>
      <c r="B770" s="377" t="s">
        <v>268</v>
      </c>
      <c r="C770" s="399">
        <v>85</v>
      </c>
      <c r="D770" s="385"/>
      <c r="E770" s="392"/>
    </row>
    <row r="771" spans="1:5" x14ac:dyDescent="0.3">
      <c r="A771" s="370"/>
      <c r="B771" s="370"/>
      <c r="C771" s="373"/>
      <c r="D771" s="370"/>
      <c r="E771" s="370"/>
    </row>
    <row r="772" spans="1:5" ht="15" thickBot="1" x14ac:dyDescent="0.35">
      <c r="A772" s="378" t="s">
        <v>261</v>
      </c>
      <c r="B772" s="368" t="s">
        <v>268</v>
      </c>
      <c r="C772" s="399" t="s">
        <v>262</v>
      </c>
      <c r="D772" s="401"/>
      <c r="E772" s="402"/>
    </row>
    <row r="773" spans="1:5" ht="15" thickBot="1" x14ac:dyDescent="0.35">
      <c r="A773" s="187"/>
      <c r="B773" s="186"/>
      <c r="C773" s="185"/>
      <c r="D773" s="184"/>
      <c r="E773" s="183"/>
    </row>
    <row r="774" spans="1:5" x14ac:dyDescent="0.3">
      <c r="A774" s="188" t="s">
        <v>267</v>
      </c>
    </row>
    <row r="775" spans="1:5" ht="28.8" x14ac:dyDescent="0.3">
      <c r="A775" s="383" t="s">
        <v>168</v>
      </c>
      <c r="B775" s="384" t="s">
        <v>169</v>
      </c>
      <c r="C775" s="384" t="s">
        <v>234</v>
      </c>
      <c r="D775" s="384" t="s">
        <v>214</v>
      </c>
      <c r="E775" s="384" t="s">
        <v>213</v>
      </c>
    </row>
    <row r="776" spans="1:5" x14ac:dyDescent="0.3">
      <c r="A776" s="360" t="s">
        <v>171</v>
      </c>
      <c r="B776" s="359" t="s">
        <v>192</v>
      </c>
      <c r="C776" s="391" t="s">
        <v>264</v>
      </c>
      <c r="D776" s="389"/>
      <c r="E776" s="403"/>
    </row>
    <row r="777" spans="1:5" x14ac:dyDescent="0.3">
      <c r="A777" s="377" t="s">
        <v>270</v>
      </c>
      <c r="B777" s="377" t="s">
        <v>268</v>
      </c>
      <c r="C777" s="399">
        <v>84</v>
      </c>
      <c r="D777" s="385"/>
      <c r="E777" s="392"/>
    </row>
    <row r="778" spans="1:5" x14ac:dyDescent="0.3">
      <c r="A778" s="377" t="s">
        <v>271</v>
      </c>
      <c r="B778" s="377" t="s">
        <v>268</v>
      </c>
      <c r="C778" s="399">
        <v>85</v>
      </c>
      <c r="D778" s="385"/>
      <c r="E778" s="392"/>
    </row>
    <row r="779" spans="1:5" ht="15" thickBot="1" x14ac:dyDescent="0.35">
      <c r="A779" s="378" t="s">
        <v>261</v>
      </c>
      <c r="B779" s="368" t="s">
        <v>268</v>
      </c>
      <c r="C779" s="399" t="s">
        <v>262</v>
      </c>
      <c r="D779" s="401"/>
      <c r="E779" s="402"/>
    </row>
    <row r="780" spans="1:5" ht="15" thickBot="1" x14ac:dyDescent="0.35">
      <c r="A780" s="187"/>
      <c r="B780" s="186"/>
      <c r="C780" s="185"/>
      <c r="D780" s="184"/>
      <c r="E780" s="183"/>
    </row>
    <row r="781" spans="1:5" x14ac:dyDescent="0.3">
      <c r="A781" s="188" t="s">
        <v>265</v>
      </c>
    </row>
    <row r="782" spans="1:5" ht="28.8" x14ac:dyDescent="0.3">
      <c r="A782" s="383" t="s">
        <v>168</v>
      </c>
      <c r="B782" s="384" t="s">
        <v>169</v>
      </c>
      <c r="C782" s="384" t="s">
        <v>234</v>
      </c>
      <c r="D782" s="384" t="s">
        <v>214</v>
      </c>
      <c r="E782" s="384" t="s">
        <v>213</v>
      </c>
    </row>
    <row r="783" spans="1:5" x14ac:dyDescent="0.3">
      <c r="A783" s="360" t="s">
        <v>177</v>
      </c>
      <c r="B783" s="362" t="s">
        <v>198</v>
      </c>
      <c r="C783" s="391" t="s">
        <v>263</v>
      </c>
      <c r="D783" s="389"/>
      <c r="E783" s="403"/>
    </row>
    <row r="784" spans="1:5" x14ac:dyDescent="0.3">
      <c r="A784" s="377" t="s">
        <v>270</v>
      </c>
      <c r="B784" s="377" t="s">
        <v>268</v>
      </c>
      <c r="C784" s="399">
        <v>84</v>
      </c>
      <c r="D784" s="385"/>
      <c r="E784" s="392"/>
    </row>
    <row r="785" spans="1:10" x14ac:dyDescent="0.3">
      <c r="A785" s="377" t="s">
        <v>271</v>
      </c>
      <c r="B785" s="377" t="s">
        <v>268</v>
      </c>
      <c r="C785" s="399">
        <v>85</v>
      </c>
      <c r="D785" s="385"/>
      <c r="E785" s="392"/>
    </row>
    <row r="786" spans="1:10" ht="15" thickBot="1" x14ac:dyDescent="0.35">
      <c r="A786" s="378" t="s">
        <v>261</v>
      </c>
      <c r="B786" s="368" t="s">
        <v>268</v>
      </c>
      <c r="C786" s="399" t="s">
        <v>262</v>
      </c>
      <c r="D786" s="401"/>
      <c r="E786" s="402"/>
    </row>
    <row r="787" spans="1:10" ht="15" thickBot="1" x14ac:dyDescent="0.35">
      <c r="A787" s="187"/>
      <c r="B787" s="186"/>
      <c r="C787" s="185"/>
      <c r="D787" s="184"/>
      <c r="E787" s="183"/>
    </row>
    <row r="788" spans="1:10" ht="15" thickBot="1" x14ac:dyDescent="0.35"/>
    <row r="789" spans="1:10" ht="30" customHeight="1" thickBot="1" x14ac:dyDescent="0.35">
      <c r="B789" s="496" t="s">
        <v>411</v>
      </c>
      <c r="C789" s="497"/>
      <c r="D789" s="182"/>
    </row>
    <row r="790" spans="1:10" ht="15" thickBot="1" x14ac:dyDescent="0.35">
      <c r="B790" s="505" t="s">
        <v>454</v>
      </c>
      <c r="C790" s="506"/>
      <c r="D790" s="182"/>
      <c r="E790" s="181"/>
    </row>
    <row r="792" spans="1:10" ht="15" thickBot="1" x14ac:dyDescent="0.35"/>
    <row r="793" spans="1:10" ht="29.4" thickBot="1" x14ac:dyDescent="0.6">
      <c r="A793" s="502" t="s">
        <v>160</v>
      </c>
      <c r="B793" s="503"/>
      <c r="C793" s="503"/>
      <c r="D793" s="503"/>
      <c r="E793" s="503"/>
      <c r="F793" s="503"/>
      <c r="G793" s="504"/>
    </row>
    <row r="794" spans="1:10" x14ac:dyDescent="0.3">
      <c r="A794" s="190"/>
      <c r="B794" s="190"/>
      <c r="C794" s="190"/>
      <c r="D794" s="190"/>
      <c r="E794" s="190"/>
    </row>
    <row r="795" spans="1:10" x14ac:dyDescent="0.3">
      <c r="A795" s="194" t="s">
        <v>269</v>
      </c>
    </row>
    <row r="796" spans="1:10" ht="43.2" x14ac:dyDescent="0.3">
      <c r="A796" s="383" t="s">
        <v>168</v>
      </c>
      <c r="B796" s="384" t="s">
        <v>169</v>
      </c>
      <c r="C796" s="384" t="s">
        <v>234</v>
      </c>
      <c r="D796" s="384" t="s">
        <v>266</v>
      </c>
      <c r="E796" s="384" t="s">
        <v>288</v>
      </c>
      <c r="F796" s="384" t="s">
        <v>556</v>
      </c>
      <c r="G796" s="384" t="s">
        <v>557</v>
      </c>
      <c r="H796" s="384" t="s">
        <v>558</v>
      </c>
      <c r="I796" s="384" t="s">
        <v>287</v>
      </c>
      <c r="J796" s="384" t="s">
        <v>289</v>
      </c>
    </row>
    <row r="797" spans="1:10" x14ac:dyDescent="0.3">
      <c r="A797" s="368" t="s">
        <v>261</v>
      </c>
      <c r="B797" s="368" t="s">
        <v>268</v>
      </c>
      <c r="C797" s="388" t="s">
        <v>262</v>
      </c>
      <c r="D797" s="389">
        <f>+'[2]NTP Cost Allocation'!E66+'[2]NTP Cost Allocation'!E153+'[2]NTP Cost Allocation'!E160</f>
        <v>0</v>
      </c>
      <c r="E797" s="390">
        <f>+'[2]NTP Cost Allocation'!E64</f>
        <v>0</v>
      </c>
      <c r="F797" s="390">
        <f>+'[2]NTP Cost Allocation'!F64</f>
        <v>0</v>
      </c>
      <c r="G797" s="390">
        <f>+'[2]NTP Cost Allocation'!G64</f>
        <v>0</v>
      </c>
      <c r="H797" s="390">
        <f>+'[2]NTP Cost Allocation'!H64</f>
        <v>0</v>
      </c>
      <c r="I797" s="390">
        <f>+'[2]NTP Cost Allocation'!F148</f>
        <v>0</v>
      </c>
      <c r="J797" s="390">
        <f>+'[2]NTP Cost Allocation'!F155</f>
        <v>0</v>
      </c>
    </row>
    <row r="798" spans="1:10" x14ac:dyDescent="0.3">
      <c r="A798" s="190"/>
      <c r="B798" s="190"/>
      <c r="C798" s="190"/>
      <c r="D798" s="190"/>
      <c r="E798" s="190"/>
      <c r="F798" s="190"/>
      <c r="G798" s="190"/>
      <c r="H798" s="190"/>
      <c r="I798" s="190"/>
      <c r="J798" s="190"/>
    </row>
    <row r="799" spans="1:10" x14ac:dyDescent="0.3">
      <c r="A799" s="194" t="s">
        <v>277</v>
      </c>
    </row>
    <row r="800" spans="1:10" ht="43.2" x14ac:dyDescent="0.3">
      <c r="A800" s="383" t="s">
        <v>168</v>
      </c>
      <c r="B800" s="384" t="s">
        <v>169</v>
      </c>
      <c r="C800" s="384" t="s">
        <v>234</v>
      </c>
      <c r="D800" s="384" t="s">
        <v>266</v>
      </c>
      <c r="E800" s="384" t="s">
        <v>288</v>
      </c>
      <c r="F800" s="384" t="s">
        <v>556</v>
      </c>
      <c r="G800" s="384" t="s">
        <v>557</v>
      </c>
      <c r="H800" s="384" t="s">
        <v>558</v>
      </c>
      <c r="I800" s="384" t="s">
        <v>287</v>
      </c>
      <c r="J800" s="384" t="s">
        <v>289</v>
      </c>
    </row>
    <row r="801" spans="1:10" x14ac:dyDescent="0.3">
      <c r="A801" s="368" t="s">
        <v>277</v>
      </c>
      <c r="B801" s="368" t="s">
        <v>268</v>
      </c>
      <c r="C801" s="388" t="s">
        <v>262</v>
      </c>
      <c r="D801" s="389">
        <f>+'[2]NTP Cost Allocation'!C66+'[2]NTP Cost Allocation'!C153+'[2]NTP Cost Allocation'!C160</f>
        <v>0</v>
      </c>
      <c r="E801" s="390">
        <f>+'[2]NTP Cost Allocation'!C64</f>
        <v>0</v>
      </c>
      <c r="F801" s="390">
        <f>+'[2]NTP Cost Allocation'!D64</f>
        <v>0</v>
      </c>
      <c r="G801" s="390">
        <f>+'[2]NTP Cost Allocation'!E64</f>
        <v>0</v>
      </c>
      <c r="H801" s="390">
        <f>+'[2]NTP Cost Allocation'!F64</f>
        <v>0</v>
      </c>
      <c r="I801" s="390">
        <f>+'[2]NTP Cost Allocation'!D148</f>
        <v>0</v>
      </c>
      <c r="J801" s="390">
        <f>+'[2]NTP Cost Allocation'!D155</f>
        <v>0</v>
      </c>
    </row>
    <row r="802" spans="1:10" x14ac:dyDescent="0.3">
      <c r="A802" s="190"/>
      <c r="B802" s="190"/>
      <c r="C802" s="190"/>
      <c r="D802" s="190"/>
      <c r="E802" s="190"/>
      <c r="F802" s="190"/>
      <c r="G802" s="190"/>
      <c r="H802" s="190"/>
      <c r="I802" s="190"/>
      <c r="J802" s="190"/>
    </row>
    <row r="803" spans="1:10" x14ac:dyDescent="0.3">
      <c r="A803" s="190" t="s">
        <v>283</v>
      </c>
      <c r="B803" s="190"/>
      <c r="C803" s="190"/>
      <c r="D803" s="190"/>
      <c r="E803" s="190"/>
      <c r="F803" s="190"/>
      <c r="G803" s="190"/>
      <c r="H803" s="190"/>
      <c r="I803" s="190"/>
      <c r="J803" s="190"/>
    </row>
    <row r="804" spans="1:10" ht="43.2" x14ac:dyDescent="0.3">
      <c r="A804" s="383" t="s">
        <v>168</v>
      </c>
      <c r="B804" s="384" t="s">
        <v>169</v>
      </c>
      <c r="C804" s="384" t="s">
        <v>234</v>
      </c>
      <c r="D804" s="384" t="s">
        <v>214</v>
      </c>
      <c r="E804" s="384" t="s">
        <v>288</v>
      </c>
      <c r="F804" s="384" t="s">
        <v>556</v>
      </c>
      <c r="G804" s="384" t="s">
        <v>557</v>
      </c>
      <c r="H804" s="384" t="s">
        <v>558</v>
      </c>
      <c r="I804" s="384" t="s">
        <v>287</v>
      </c>
      <c r="J804" s="384" t="s">
        <v>289</v>
      </c>
    </row>
    <row r="805" spans="1:10" x14ac:dyDescent="0.3">
      <c r="A805" s="369" t="s">
        <v>170</v>
      </c>
      <c r="B805" s="359" t="s">
        <v>191</v>
      </c>
      <c r="C805" s="391" t="s">
        <v>215</v>
      </c>
      <c r="D805" s="389" t="e">
        <f>ROUNDDOWN(MIN(E805*'[2]NTP Cost Allocation'!$P$284*0.5)+(F805*'[2]NTP Cost Allocation'!$T$284*0.5)+(I805*'[2]NTP Cost Allocation'!$U$284*0.5),2)</f>
        <v>#REF!</v>
      </c>
      <c r="E805" s="390" t="e">
        <f>+#REF!</f>
        <v>#REF!</v>
      </c>
      <c r="F805" s="390">
        <f>+S14</f>
        <v>0</v>
      </c>
      <c r="G805" s="390">
        <f>+T14</f>
        <v>0</v>
      </c>
      <c r="H805" s="390">
        <f>+U14</f>
        <v>0</v>
      </c>
      <c r="I805" s="390">
        <f>+T14</f>
        <v>0</v>
      </c>
      <c r="J805" s="390">
        <f>+U14</f>
        <v>0</v>
      </c>
    </row>
    <row r="806" spans="1:10" x14ac:dyDescent="0.3">
      <c r="A806" s="369" t="s">
        <v>212</v>
      </c>
      <c r="B806" s="359" t="s">
        <v>191</v>
      </c>
      <c r="C806" s="391" t="s">
        <v>216</v>
      </c>
      <c r="D806" s="189" t="e">
        <f>SUM(E805*+'[2]NTP Cost Allocation'!$P$284)+(F805*+'[2]NTP Cost Allocation'!$T$284)+(I805*+'[2]NTP Cost Allocation'!$U$284)-D805</f>
        <v>#REF!</v>
      </c>
      <c r="E806" s="392"/>
      <c r="F806" s="392"/>
      <c r="G806" s="392"/>
      <c r="H806" s="392"/>
      <c r="I806" s="392"/>
      <c r="J806" s="392"/>
    </row>
    <row r="807" spans="1:10" x14ac:dyDescent="0.3">
      <c r="A807" s="369" t="s">
        <v>485</v>
      </c>
      <c r="B807" s="359" t="s">
        <v>463</v>
      </c>
      <c r="C807" s="393" t="s">
        <v>486</v>
      </c>
      <c r="D807" s="394"/>
      <c r="E807" s="395"/>
      <c r="F807" s="415"/>
      <c r="G807" s="415"/>
      <c r="H807" s="415"/>
      <c r="I807" s="415"/>
      <c r="J807" s="415"/>
    </row>
    <row r="808" spans="1:10" ht="9" customHeight="1" x14ac:dyDescent="0.3">
      <c r="A808" s="370"/>
      <c r="B808" s="370"/>
      <c r="C808" s="373"/>
      <c r="D808" s="413"/>
      <c r="E808" s="370"/>
      <c r="F808" s="370"/>
      <c r="G808" s="370"/>
      <c r="H808" s="370"/>
      <c r="I808" s="370"/>
      <c r="J808" s="370"/>
    </row>
    <row r="809" spans="1:10" x14ac:dyDescent="0.3">
      <c r="A809" s="372" t="s">
        <v>172</v>
      </c>
      <c r="B809" s="362" t="s">
        <v>193</v>
      </c>
      <c r="C809" s="391" t="s">
        <v>217</v>
      </c>
      <c r="D809" s="389" t="e">
        <f>ROUNDDOWN(MIN(E809*'[2]NTP Cost Allocation'!$P$284)+(F809*'[2]NTP Cost Allocation'!$T$284)+(I809*'[2]NTP Cost Allocation'!$U$284),2)</f>
        <v>#REF!</v>
      </c>
      <c r="E809" s="390" t="e">
        <f>+#REF!</f>
        <v>#REF!</v>
      </c>
      <c r="F809" s="390">
        <f>+S17</f>
        <v>0</v>
      </c>
      <c r="G809" s="390">
        <f>+T17</f>
        <v>0</v>
      </c>
      <c r="H809" s="390">
        <f>+U17</f>
        <v>0</v>
      </c>
      <c r="I809" s="390">
        <f>+T17</f>
        <v>0</v>
      </c>
      <c r="J809" s="390">
        <f>+U17</f>
        <v>0</v>
      </c>
    </row>
    <row r="810" spans="1:10" ht="9" customHeight="1" x14ac:dyDescent="0.3">
      <c r="A810" s="370"/>
      <c r="B810" s="370"/>
      <c r="C810" s="373"/>
      <c r="D810" s="370"/>
      <c r="E810" s="370"/>
      <c r="F810" s="370"/>
      <c r="G810" s="370"/>
      <c r="H810" s="370"/>
      <c r="I810" s="370"/>
      <c r="J810" s="370"/>
    </row>
    <row r="811" spans="1:10" x14ac:dyDescent="0.3">
      <c r="A811" s="374" t="s">
        <v>173</v>
      </c>
      <c r="B811" s="362" t="s">
        <v>194</v>
      </c>
      <c r="C811" s="391" t="s">
        <v>219</v>
      </c>
      <c r="D811" s="389" t="e">
        <f>ROUNDDOWN(MIN(E811*'[2]NTP Cost Allocation'!$P$284*0.65)+(F811*'[2]NTP Cost Allocation'!$T$284*0.65)+(I811*'[2]NTP Cost Allocation'!$U$284*0.65),2)</f>
        <v>#REF!</v>
      </c>
      <c r="E811" s="390" t="e">
        <f>+#REF!</f>
        <v>#REF!</v>
      </c>
      <c r="F811" s="390">
        <f>+S18</f>
        <v>0</v>
      </c>
      <c r="G811" s="390">
        <f>+T18</f>
        <v>0</v>
      </c>
      <c r="H811" s="390">
        <f>+U18</f>
        <v>0</v>
      </c>
      <c r="I811" s="390">
        <f>+T18</f>
        <v>0</v>
      </c>
      <c r="J811" s="390">
        <f>+U18</f>
        <v>0</v>
      </c>
    </row>
    <row r="812" spans="1:10" x14ac:dyDescent="0.3">
      <c r="A812" s="374" t="s">
        <v>218</v>
      </c>
      <c r="B812" s="362" t="s">
        <v>194</v>
      </c>
      <c r="C812" s="391" t="s">
        <v>222</v>
      </c>
      <c r="D812" s="189" t="e">
        <f>SUM(E811*+'[2]NTP Cost Allocation'!$P$284)+(F811*+'[2]NTP Cost Allocation'!$T$284)+(I811*+'[2]NTP Cost Allocation'!$U$284)-D811</f>
        <v>#REF!</v>
      </c>
      <c r="E812" s="392"/>
      <c r="F812" s="392"/>
      <c r="G812" s="392"/>
      <c r="H812" s="392"/>
      <c r="I812" s="392"/>
      <c r="J812" s="392"/>
    </row>
    <row r="813" spans="1:10" x14ac:dyDescent="0.3">
      <c r="A813" s="374" t="s">
        <v>487</v>
      </c>
      <c r="B813" s="362" t="s">
        <v>465</v>
      </c>
      <c r="C813" s="393" t="s">
        <v>488</v>
      </c>
      <c r="D813" s="397"/>
      <c r="E813" s="395"/>
      <c r="F813" s="415"/>
      <c r="G813" s="415"/>
      <c r="H813" s="415"/>
      <c r="I813" s="415"/>
      <c r="J813" s="415"/>
    </row>
    <row r="814" spans="1:10" x14ac:dyDescent="0.3">
      <c r="A814" s="374" t="s">
        <v>560</v>
      </c>
      <c r="B814" s="362" t="s">
        <v>465</v>
      </c>
      <c r="C814" s="393" t="s">
        <v>489</v>
      </c>
      <c r="D814" s="397"/>
      <c r="E814" s="398"/>
      <c r="F814" s="392"/>
      <c r="G814" s="392"/>
      <c r="H814" s="392"/>
      <c r="I814" s="392"/>
      <c r="J814" s="392"/>
    </row>
    <row r="815" spans="1:10" x14ac:dyDescent="0.3">
      <c r="A815" s="374" t="s">
        <v>559</v>
      </c>
      <c r="B815" s="362" t="s">
        <v>466</v>
      </c>
      <c r="C815" s="393" t="s">
        <v>490</v>
      </c>
      <c r="D815" s="394"/>
      <c r="E815" s="395"/>
      <c r="F815" s="415"/>
      <c r="G815" s="415"/>
      <c r="H815" s="415"/>
      <c r="I815" s="415"/>
      <c r="J815" s="415"/>
    </row>
    <row r="816" spans="1:10" ht="9" customHeight="1" x14ac:dyDescent="0.3">
      <c r="A816" s="370"/>
      <c r="B816" s="370"/>
      <c r="C816" s="373"/>
      <c r="D816" s="413"/>
      <c r="E816" s="370"/>
      <c r="F816" s="370"/>
      <c r="G816" s="370"/>
      <c r="H816" s="370"/>
      <c r="I816" s="370"/>
      <c r="J816" s="370"/>
    </row>
    <row r="817" spans="1:10" x14ac:dyDescent="0.3">
      <c r="A817" s="405" t="s">
        <v>174</v>
      </c>
      <c r="B817" s="406" t="s">
        <v>195</v>
      </c>
      <c r="C817" s="407" t="s">
        <v>221</v>
      </c>
      <c r="D817" s="389" t="e">
        <f>ROUNDDOWN(MIN(E817*'[2]NTP Cost Allocation'!$P$284*0.65)+(F817*'[2]NTP Cost Allocation'!$T$284*0.65)+(I817*'[2]NTP Cost Allocation'!$U$284*0.65),2)</f>
        <v>#REF!</v>
      </c>
      <c r="E817" s="390" t="e">
        <f>+#REF!</f>
        <v>#REF!</v>
      </c>
      <c r="F817" s="390">
        <f>+S21</f>
        <v>0</v>
      </c>
      <c r="G817" s="390">
        <f>+T21</f>
        <v>0</v>
      </c>
      <c r="H817" s="390">
        <f>+U21</f>
        <v>0</v>
      </c>
      <c r="I817" s="390">
        <f>+T21</f>
        <v>0</v>
      </c>
      <c r="J817" s="390">
        <f>+U21</f>
        <v>0</v>
      </c>
    </row>
    <row r="818" spans="1:10" x14ac:dyDescent="0.3">
      <c r="A818" s="405" t="s">
        <v>220</v>
      </c>
      <c r="B818" s="406" t="s">
        <v>195</v>
      </c>
      <c r="C818" s="407" t="s">
        <v>223</v>
      </c>
      <c r="D818" s="189" t="e">
        <f>SUM(E817*+'[2]NTP Cost Allocation'!$P$284)+(F817*+'[2]NTP Cost Allocation'!$T$284)+(I817*+'[2]NTP Cost Allocation'!$U$284)-D817</f>
        <v>#REF!</v>
      </c>
      <c r="E818" s="409"/>
      <c r="F818" s="409"/>
      <c r="G818" s="409"/>
      <c r="H818" s="409"/>
      <c r="I818" s="409"/>
      <c r="J818" s="409"/>
    </row>
    <row r="819" spans="1:10" x14ac:dyDescent="0.3">
      <c r="A819" s="405" t="s">
        <v>491</v>
      </c>
      <c r="B819" s="406" t="s">
        <v>468</v>
      </c>
      <c r="C819" s="410" t="s">
        <v>492</v>
      </c>
      <c r="D819" s="397"/>
      <c r="E819" s="411"/>
      <c r="F819" s="416"/>
      <c r="G819" s="416"/>
      <c r="H819" s="416"/>
      <c r="I819" s="416"/>
      <c r="J819" s="416"/>
    </row>
    <row r="820" spans="1:10" x14ac:dyDescent="0.3">
      <c r="A820" s="405" t="s">
        <v>561</v>
      </c>
      <c r="B820" s="406" t="s">
        <v>468</v>
      </c>
      <c r="C820" s="410" t="s">
        <v>493</v>
      </c>
      <c r="D820" s="394"/>
      <c r="E820" s="412"/>
      <c r="F820" s="409"/>
      <c r="G820" s="409"/>
      <c r="H820" s="409"/>
      <c r="I820" s="409"/>
      <c r="J820" s="409"/>
    </row>
    <row r="821" spans="1:10" ht="9" customHeight="1" x14ac:dyDescent="0.3">
      <c r="A821" s="370"/>
      <c r="B821" s="370"/>
      <c r="C821" s="373"/>
      <c r="D821" s="413"/>
      <c r="E821" s="370"/>
      <c r="F821" s="370"/>
      <c r="G821" s="370"/>
      <c r="H821" s="370"/>
      <c r="I821" s="370"/>
      <c r="J821" s="370"/>
    </row>
    <row r="822" spans="1:10" x14ac:dyDescent="0.3">
      <c r="A822" s="363" t="s">
        <v>175</v>
      </c>
      <c r="B822" s="362" t="s">
        <v>196</v>
      </c>
      <c r="C822" s="391" t="s">
        <v>225</v>
      </c>
      <c r="D822" s="389" t="e">
        <f>ROUNDDOWN(MIN(E822*'[2]NTP Cost Allocation'!$P$284*0.65)+(F822*'[2]NTP Cost Allocation'!$T$284*0.65)+(I822*'[2]NTP Cost Allocation'!$U$284*0.65),2)</f>
        <v>#REF!</v>
      </c>
      <c r="E822" s="390" t="e">
        <f>+#REF!</f>
        <v>#REF!</v>
      </c>
      <c r="F822" s="390">
        <f>+S23</f>
        <v>0</v>
      </c>
      <c r="G822" s="390">
        <f>+T23</f>
        <v>0</v>
      </c>
      <c r="H822" s="390">
        <f>+U23</f>
        <v>0</v>
      </c>
      <c r="I822" s="390">
        <f>+T23</f>
        <v>0</v>
      </c>
      <c r="J822" s="390">
        <f>+U23</f>
        <v>0</v>
      </c>
    </row>
    <row r="823" spans="1:10" x14ac:dyDescent="0.3">
      <c r="A823" s="363" t="s">
        <v>224</v>
      </c>
      <c r="B823" s="362" t="s">
        <v>196</v>
      </c>
      <c r="C823" s="391" t="s">
        <v>226</v>
      </c>
      <c r="D823" s="189" t="e">
        <f>SUM(E822*+'[2]NTP Cost Allocation'!$P$284)+(F822*+'[2]NTP Cost Allocation'!$T$284)+(I822*+'[2]NTP Cost Allocation'!$U$284)-D822</f>
        <v>#REF!</v>
      </c>
      <c r="E823" s="392"/>
      <c r="F823" s="392"/>
      <c r="G823" s="392"/>
      <c r="H823" s="392"/>
      <c r="I823" s="392"/>
      <c r="J823" s="392"/>
    </row>
    <row r="824" spans="1:10" ht="9" customHeight="1" x14ac:dyDescent="0.3">
      <c r="A824" s="370"/>
      <c r="B824" s="370"/>
      <c r="C824" s="373"/>
      <c r="D824" s="370"/>
      <c r="E824" s="370"/>
      <c r="F824" s="370"/>
      <c r="G824" s="370"/>
      <c r="H824" s="370"/>
      <c r="I824" s="370"/>
      <c r="J824" s="370"/>
    </row>
    <row r="825" spans="1:10" x14ac:dyDescent="0.3">
      <c r="A825" s="364" t="s">
        <v>176</v>
      </c>
      <c r="B825" s="362" t="s">
        <v>197</v>
      </c>
      <c r="C825" s="391" t="s">
        <v>228</v>
      </c>
      <c r="D825" s="389" t="e">
        <f>ROUNDDOWN(MIN(E825*'[2]NTP Cost Allocation'!$P$284*0.65)+(F825*'[2]NTP Cost Allocation'!$T$284*0.65)+(I825*'[2]NTP Cost Allocation'!$U$284*0.65),2)</f>
        <v>#REF!</v>
      </c>
      <c r="E825" s="390" t="e">
        <f>+#REF!</f>
        <v>#REF!</v>
      </c>
      <c r="F825" s="390">
        <f>+S24</f>
        <v>0</v>
      </c>
      <c r="G825" s="390">
        <f>+T24</f>
        <v>0</v>
      </c>
      <c r="H825" s="390">
        <f>+U24</f>
        <v>0</v>
      </c>
      <c r="I825" s="390">
        <f>+T24</f>
        <v>0</v>
      </c>
      <c r="J825" s="390">
        <f>+U24</f>
        <v>0</v>
      </c>
    </row>
    <row r="826" spans="1:10" x14ac:dyDescent="0.3">
      <c r="A826" s="364" t="s">
        <v>227</v>
      </c>
      <c r="B826" s="362" t="s">
        <v>197</v>
      </c>
      <c r="C826" s="391" t="s">
        <v>229</v>
      </c>
      <c r="D826" s="189" t="e">
        <f>SUM(E825*+'[2]NTP Cost Allocation'!$P$284)+(F825*+'[2]NTP Cost Allocation'!$T$284)+(I825*+'[2]NTP Cost Allocation'!$U$284)-D825</f>
        <v>#REF!</v>
      </c>
      <c r="E826" s="392"/>
      <c r="F826" s="392"/>
      <c r="G826" s="392"/>
      <c r="H826" s="392"/>
      <c r="I826" s="392"/>
      <c r="J826" s="392"/>
    </row>
    <row r="827" spans="1:10" ht="9" customHeight="1" x14ac:dyDescent="0.3">
      <c r="A827" s="370"/>
      <c r="B827" s="370"/>
      <c r="C827" s="373"/>
      <c r="D827" s="370"/>
      <c r="E827" s="370"/>
      <c r="F827" s="370"/>
      <c r="G827" s="370"/>
      <c r="H827" s="370"/>
      <c r="I827" s="370"/>
      <c r="J827" s="370"/>
    </row>
    <row r="828" spans="1:10" x14ac:dyDescent="0.3">
      <c r="A828" s="363" t="s">
        <v>178</v>
      </c>
      <c r="B828" s="362" t="s">
        <v>199</v>
      </c>
      <c r="C828" s="391" t="s">
        <v>231</v>
      </c>
      <c r="D828" s="389" t="e">
        <f>ROUNDDOWN(MIN(E828*'[2]NTP Cost Allocation'!$P$284*0.65)+(F828*'[2]NTP Cost Allocation'!$T$284*0.65)+(I828*'[2]NTP Cost Allocation'!$U$284*0.65),2)</f>
        <v>#REF!</v>
      </c>
      <c r="E828" s="390" t="e">
        <f>+#REF!</f>
        <v>#REF!</v>
      </c>
      <c r="F828" s="390">
        <f>+S26</f>
        <v>0</v>
      </c>
      <c r="G828" s="390">
        <f>+T26</f>
        <v>0</v>
      </c>
      <c r="H828" s="390">
        <f>+U26</f>
        <v>0</v>
      </c>
      <c r="I828" s="390">
        <f>+T26</f>
        <v>0</v>
      </c>
      <c r="J828" s="390">
        <f>+U26</f>
        <v>0</v>
      </c>
    </row>
    <row r="829" spans="1:10" x14ac:dyDescent="0.3">
      <c r="A829" s="363" t="s">
        <v>230</v>
      </c>
      <c r="B829" s="362" t="s">
        <v>199</v>
      </c>
      <c r="C829" s="391" t="s">
        <v>232</v>
      </c>
      <c r="D829" s="189" t="e">
        <f>SUM(E828*+'[2]NTP Cost Allocation'!$P$284)+(F828*+'[2]NTP Cost Allocation'!$T$284)+(I828*+'[2]NTP Cost Allocation'!$U$284)-D828</f>
        <v>#REF!</v>
      </c>
      <c r="E829" s="392"/>
      <c r="F829" s="392"/>
      <c r="G829" s="392"/>
      <c r="H829" s="392"/>
      <c r="I829" s="392"/>
      <c r="J829" s="392"/>
    </row>
    <row r="830" spans="1:10" x14ac:dyDescent="0.3">
      <c r="A830" s="363" t="s">
        <v>494</v>
      </c>
      <c r="B830" s="362" t="s">
        <v>470</v>
      </c>
      <c r="C830" s="393" t="s">
        <v>495</v>
      </c>
      <c r="D830" s="397"/>
      <c r="E830" s="395"/>
      <c r="F830" s="415"/>
      <c r="G830" s="415"/>
      <c r="H830" s="415"/>
      <c r="I830" s="415"/>
      <c r="J830" s="415"/>
    </row>
    <row r="831" spans="1:10" x14ac:dyDescent="0.3">
      <c r="A831" s="363" t="s">
        <v>562</v>
      </c>
      <c r="B831" s="362" t="s">
        <v>470</v>
      </c>
      <c r="C831" s="393" t="s">
        <v>496</v>
      </c>
      <c r="D831" s="397"/>
      <c r="E831" s="398"/>
      <c r="F831" s="392"/>
      <c r="G831" s="392"/>
      <c r="H831" s="392"/>
      <c r="I831" s="392"/>
      <c r="J831" s="392"/>
    </row>
    <row r="832" spans="1:10" x14ac:dyDescent="0.3">
      <c r="A832" s="363" t="s">
        <v>497</v>
      </c>
      <c r="B832" s="362" t="s">
        <v>472</v>
      </c>
      <c r="C832" s="393" t="s">
        <v>498</v>
      </c>
      <c r="D832" s="394"/>
      <c r="E832" s="395"/>
      <c r="F832" s="415"/>
      <c r="G832" s="415"/>
      <c r="H832" s="415"/>
      <c r="I832" s="415"/>
      <c r="J832" s="415"/>
    </row>
    <row r="833" spans="1:10" ht="9" customHeight="1" x14ac:dyDescent="0.3">
      <c r="A833" s="370"/>
      <c r="B833" s="370"/>
      <c r="C833" s="373"/>
      <c r="D833" s="413"/>
      <c r="E833" s="370"/>
      <c r="F833" s="370"/>
      <c r="G833" s="370"/>
      <c r="H833" s="370"/>
      <c r="I833" s="370"/>
      <c r="J833" s="370"/>
    </row>
    <row r="834" spans="1:10" x14ac:dyDescent="0.3">
      <c r="A834" s="363" t="s">
        <v>179</v>
      </c>
      <c r="B834" s="362" t="s">
        <v>200</v>
      </c>
      <c r="C834" s="391" t="s">
        <v>233</v>
      </c>
      <c r="D834" s="389" t="e">
        <f>ROUNDDOWN(MIN(E834*'[2]NTP Cost Allocation'!$P$284)+(F834*'[2]NTP Cost Allocation'!$T$284)+(I834*'[2]NTP Cost Allocation'!$U$284),2)</f>
        <v>#REF!</v>
      </c>
      <c r="E834" s="390" t="e">
        <f>+#REF!</f>
        <v>#REF!</v>
      </c>
      <c r="F834" s="390">
        <f>+S29</f>
        <v>0</v>
      </c>
      <c r="G834" s="390">
        <f>+T29</f>
        <v>0</v>
      </c>
      <c r="H834" s="390">
        <f>+U29</f>
        <v>0</v>
      </c>
      <c r="I834" s="390">
        <f>+T29</f>
        <v>0</v>
      </c>
      <c r="J834" s="390">
        <f>+U29</f>
        <v>0</v>
      </c>
    </row>
    <row r="835" spans="1:10" ht="9" customHeight="1" x14ac:dyDescent="0.3">
      <c r="A835" s="370"/>
      <c r="B835" s="370"/>
      <c r="C835" s="373"/>
      <c r="D835" s="370"/>
      <c r="E835" s="370"/>
      <c r="F835" s="370"/>
      <c r="G835" s="370"/>
      <c r="H835" s="370"/>
      <c r="I835" s="370"/>
      <c r="J835" s="370"/>
    </row>
    <row r="836" spans="1:10" x14ac:dyDescent="0.3">
      <c r="A836" s="363" t="s">
        <v>180</v>
      </c>
      <c r="B836" s="362" t="s">
        <v>201</v>
      </c>
      <c r="C836" s="391" t="s">
        <v>235</v>
      </c>
      <c r="D836" s="389" t="e">
        <f>ROUNDDOWN(MIN(E836*'[2]NTP Cost Allocation'!$P$284*0.5)+(F836*'[2]NTP Cost Allocation'!$T$284*0.5)+(I836*'[2]NTP Cost Allocation'!$U$284*0.5),2)</f>
        <v>#REF!</v>
      </c>
      <c r="E836" s="390" t="e">
        <f>+#REF!</f>
        <v>#REF!</v>
      </c>
      <c r="F836" s="390">
        <f>+S30</f>
        <v>0</v>
      </c>
      <c r="G836" s="390">
        <f>+T30</f>
        <v>0</v>
      </c>
      <c r="H836" s="390">
        <f>+U30</f>
        <v>0</v>
      </c>
      <c r="I836" s="390">
        <f>+T30</f>
        <v>0</v>
      </c>
      <c r="J836" s="390">
        <f>+U30</f>
        <v>0</v>
      </c>
    </row>
    <row r="837" spans="1:10" x14ac:dyDescent="0.3">
      <c r="A837" s="363" t="s">
        <v>453</v>
      </c>
      <c r="B837" s="362" t="s">
        <v>201</v>
      </c>
      <c r="C837" s="375" t="s">
        <v>236</v>
      </c>
      <c r="D837" s="189" t="e">
        <f>SUM(E836*+'[2]NTP Cost Allocation'!$P$284)+(F836*+'[2]NTP Cost Allocation'!$T$284)+(I836*+'[2]NTP Cost Allocation'!$U$284)-D836</f>
        <v>#REF!</v>
      </c>
      <c r="E837" s="392"/>
      <c r="F837" s="392"/>
      <c r="G837" s="392"/>
      <c r="H837" s="392"/>
      <c r="I837" s="392"/>
      <c r="J837" s="392"/>
    </row>
    <row r="838" spans="1:10" ht="9" customHeight="1" x14ac:dyDescent="0.3">
      <c r="A838" s="370"/>
      <c r="B838" s="370"/>
      <c r="C838" s="373"/>
      <c r="D838" s="370"/>
      <c r="E838" s="370"/>
      <c r="F838" s="370"/>
      <c r="G838" s="370"/>
      <c r="H838" s="370"/>
      <c r="I838" s="370"/>
      <c r="J838" s="370"/>
    </row>
    <row r="839" spans="1:10" x14ac:dyDescent="0.3">
      <c r="A839" s="363" t="s">
        <v>181</v>
      </c>
      <c r="B839" s="362" t="s">
        <v>202</v>
      </c>
      <c r="C839" s="399" t="s">
        <v>238</v>
      </c>
      <c r="D839" s="389" t="e">
        <f>ROUNDDOWN(MIN(E839*'[2]NTP Cost Allocation'!$P$284*0.65)+(F839*'[2]NTP Cost Allocation'!$T$284*0.65)+(I839*'[2]NTP Cost Allocation'!$U$284*0.65),2)</f>
        <v>#REF!</v>
      </c>
      <c r="E839" s="390" t="e">
        <f>+#REF!</f>
        <v>#REF!</v>
      </c>
      <c r="F839" s="390">
        <f>+S31</f>
        <v>0</v>
      </c>
      <c r="G839" s="390">
        <f>+T31</f>
        <v>0</v>
      </c>
      <c r="H839" s="390">
        <f>+U31</f>
        <v>0</v>
      </c>
      <c r="I839" s="390">
        <f>+T31</f>
        <v>0</v>
      </c>
      <c r="J839" s="390">
        <f>+U31</f>
        <v>0</v>
      </c>
    </row>
    <row r="840" spans="1:10" x14ac:dyDescent="0.3">
      <c r="A840" s="363" t="s">
        <v>237</v>
      </c>
      <c r="B840" s="362" t="s">
        <v>202</v>
      </c>
      <c r="C840" s="399" t="s">
        <v>239</v>
      </c>
      <c r="D840" s="189" t="e">
        <f>SUM(E839*+'[2]NTP Cost Allocation'!$P$284)+(F839*+'[2]NTP Cost Allocation'!$T$284)+(I839*+'[2]NTP Cost Allocation'!$U$284)-D839</f>
        <v>#REF!</v>
      </c>
      <c r="E840" s="392"/>
      <c r="F840" s="392"/>
      <c r="G840" s="392"/>
      <c r="H840" s="392"/>
      <c r="I840" s="392"/>
      <c r="J840" s="392"/>
    </row>
    <row r="841" spans="1:10" x14ac:dyDescent="0.3">
      <c r="A841" s="363" t="s">
        <v>499</v>
      </c>
      <c r="B841" s="362" t="s">
        <v>474</v>
      </c>
      <c r="C841" s="400" t="s">
        <v>500</v>
      </c>
      <c r="D841" s="397"/>
      <c r="E841" s="395"/>
      <c r="F841" s="415"/>
      <c r="G841" s="415"/>
      <c r="H841" s="415"/>
      <c r="I841" s="415"/>
      <c r="J841" s="415"/>
    </row>
    <row r="842" spans="1:10" x14ac:dyDescent="0.3">
      <c r="A842" s="363" t="s">
        <v>563</v>
      </c>
      <c r="B842" s="362" t="s">
        <v>474</v>
      </c>
      <c r="C842" s="400" t="s">
        <v>501</v>
      </c>
      <c r="D842" s="394"/>
      <c r="E842" s="398"/>
      <c r="F842" s="392"/>
      <c r="G842" s="392"/>
      <c r="H842" s="392"/>
      <c r="I842" s="392"/>
      <c r="J842" s="392"/>
    </row>
    <row r="843" spans="1:10" ht="9" customHeight="1" x14ac:dyDescent="0.3">
      <c r="A843" s="370"/>
      <c r="B843" s="370"/>
      <c r="C843" s="373"/>
      <c r="D843" s="413"/>
      <c r="E843" s="370"/>
      <c r="F843" s="370"/>
      <c r="G843" s="370"/>
      <c r="H843" s="370"/>
      <c r="I843" s="370"/>
      <c r="J843" s="370"/>
    </row>
    <row r="844" spans="1:10" x14ac:dyDescent="0.3">
      <c r="A844" s="363" t="s">
        <v>182</v>
      </c>
      <c r="B844" s="362" t="s">
        <v>203</v>
      </c>
      <c r="C844" s="399" t="s">
        <v>241</v>
      </c>
      <c r="D844" s="389" t="e">
        <f>ROUNDDOWN(MIN(E844*'[2]NTP Cost Allocation'!$P$284*0.5)+(F844*'[2]NTP Cost Allocation'!$T$284*0.5)+(I844*'[2]NTP Cost Allocation'!$U$284*0.5),2)</f>
        <v>#REF!</v>
      </c>
      <c r="E844" s="390" t="e">
        <f>+#REF!</f>
        <v>#REF!</v>
      </c>
      <c r="F844" s="390">
        <f>+S33</f>
        <v>0</v>
      </c>
      <c r="G844" s="390">
        <f>+T33</f>
        <v>0</v>
      </c>
      <c r="H844" s="390">
        <f>+U33</f>
        <v>0</v>
      </c>
      <c r="I844" s="390">
        <f>+T33</f>
        <v>0</v>
      </c>
      <c r="J844" s="390">
        <f>+U33</f>
        <v>0</v>
      </c>
    </row>
    <row r="845" spans="1:10" x14ac:dyDescent="0.3">
      <c r="A845" s="363" t="s">
        <v>240</v>
      </c>
      <c r="B845" s="362" t="s">
        <v>203</v>
      </c>
      <c r="C845" s="399" t="s">
        <v>242</v>
      </c>
      <c r="D845" s="189" t="e">
        <f>SUM(E844*+'[2]NTP Cost Allocation'!$P$284)+(F844*+'[2]NTP Cost Allocation'!$T$284)+(I844*+'[2]NTP Cost Allocation'!$U$284)-D844</f>
        <v>#REF!</v>
      </c>
      <c r="E845" s="392"/>
      <c r="F845" s="392"/>
      <c r="G845" s="392"/>
      <c r="H845" s="392"/>
      <c r="I845" s="392"/>
      <c r="J845" s="392"/>
    </row>
    <row r="846" spans="1:10" x14ac:dyDescent="0.3">
      <c r="A846" s="363" t="s">
        <v>502</v>
      </c>
      <c r="B846" s="362" t="s">
        <v>476</v>
      </c>
      <c r="C846" s="400" t="s">
        <v>503</v>
      </c>
      <c r="D846" s="394"/>
      <c r="E846" s="395"/>
      <c r="F846" s="415"/>
      <c r="G846" s="415"/>
      <c r="H846" s="415"/>
      <c r="I846" s="415"/>
      <c r="J846" s="415"/>
    </row>
    <row r="847" spans="1:10" ht="9" customHeight="1" x14ac:dyDescent="0.3">
      <c r="A847" s="370"/>
      <c r="B847" s="370"/>
      <c r="C847" s="373"/>
      <c r="D847" s="413"/>
      <c r="E847" s="370"/>
      <c r="F847" s="370"/>
      <c r="G847" s="370"/>
      <c r="H847" s="370"/>
      <c r="I847" s="370"/>
      <c r="J847" s="370"/>
    </row>
    <row r="848" spans="1:10" x14ac:dyDescent="0.3">
      <c r="A848" s="363" t="s">
        <v>183</v>
      </c>
      <c r="B848" s="362" t="s">
        <v>204</v>
      </c>
      <c r="C848" s="399" t="s">
        <v>243</v>
      </c>
      <c r="D848" s="389" t="e">
        <f>ROUNDDOWN(MIN(E848*'[2]NTP Cost Allocation'!$P$284*0.65)+(F848*'[2]NTP Cost Allocation'!$T$284*0.65)+(I848*'[2]NTP Cost Allocation'!$U$284*0.65),2)</f>
        <v>#REF!</v>
      </c>
      <c r="E848" s="390" t="e">
        <f>+#REF!</f>
        <v>#REF!</v>
      </c>
      <c r="F848" s="390">
        <f>+S35</f>
        <v>0</v>
      </c>
      <c r="G848" s="390">
        <f>+T35</f>
        <v>0</v>
      </c>
      <c r="H848" s="390">
        <f>+U35</f>
        <v>0</v>
      </c>
      <c r="I848" s="390">
        <f>+T35</f>
        <v>0</v>
      </c>
      <c r="J848" s="390">
        <f>+U35</f>
        <v>0</v>
      </c>
    </row>
    <row r="849" spans="1:10" x14ac:dyDescent="0.3">
      <c r="A849" s="363" t="s">
        <v>245</v>
      </c>
      <c r="B849" s="362" t="s">
        <v>204</v>
      </c>
      <c r="C849" s="399" t="s">
        <v>244</v>
      </c>
      <c r="D849" s="189" t="e">
        <f>SUM(E848*+'[2]NTP Cost Allocation'!$P$284)+(F848*+'[2]NTP Cost Allocation'!$T$284)+(I848*+'[2]NTP Cost Allocation'!$U$284)-D848</f>
        <v>#REF!</v>
      </c>
      <c r="E849" s="392"/>
      <c r="F849" s="392"/>
      <c r="G849" s="392"/>
      <c r="H849" s="392"/>
      <c r="I849" s="392"/>
      <c r="J849" s="392"/>
    </row>
    <row r="850" spans="1:10" x14ac:dyDescent="0.3">
      <c r="A850" s="363" t="s">
        <v>504</v>
      </c>
      <c r="B850" s="362" t="s">
        <v>478</v>
      </c>
      <c r="C850" s="400" t="s">
        <v>505</v>
      </c>
      <c r="D850" s="397"/>
      <c r="E850" s="395"/>
      <c r="F850" s="415"/>
      <c r="G850" s="415"/>
      <c r="H850" s="415"/>
      <c r="I850" s="415"/>
      <c r="J850" s="415"/>
    </row>
    <row r="851" spans="1:10" x14ac:dyDescent="0.3">
      <c r="A851" s="363" t="s">
        <v>564</v>
      </c>
      <c r="B851" s="362" t="s">
        <v>478</v>
      </c>
      <c r="C851" s="400" t="s">
        <v>506</v>
      </c>
      <c r="D851" s="394"/>
      <c r="E851" s="398"/>
      <c r="F851" s="392"/>
      <c r="G851" s="392"/>
      <c r="H851" s="392"/>
      <c r="I851" s="392"/>
      <c r="J851" s="392"/>
    </row>
    <row r="852" spans="1:10" ht="9" customHeight="1" x14ac:dyDescent="0.3">
      <c r="A852" s="370"/>
      <c r="B852" s="370"/>
      <c r="C852" s="373"/>
      <c r="D852" s="413"/>
      <c r="E852" s="370"/>
      <c r="F852" s="370"/>
      <c r="G852" s="370"/>
      <c r="H852" s="370"/>
      <c r="I852" s="370"/>
      <c r="J852" s="370"/>
    </row>
    <row r="853" spans="1:10" x14ac:dyDescent="0.3">
      <c r="A853" s="363" t="s">
        <v>184</v>
      </c>
      <c r="B853" s="362" t="s">
        <v>205</v>
      </c>
      <c r="C853" s="399" t="s">
        <v>250</v>
      </c>
      <c r="D853" s="389" t="e">
        <f>ROUNDDOWN(MIN(E853*'[2]NTP Cost Allocation'!$P$284*0.65)+(F853*'[2]NTP Cost Allocation'!$T$284*0.65)+(I853*'[2]NTP Cost Allocation'!$U$284*0.65),2)</f>
        <v>#REF!</v>
      </c>
      <c r="E853" s="390" t="e">
        <f>+#REF!</f>
        <v>#REF!</v>
      </c>
      <c r="F853" s="390">
        <f>+S37</f>
        <v>0</v>
      </c>
      <c r="G853" s="390">
        <f>+T37</f>
        <v>0</v>
      </c>
      <c r="H853" s="390">
        <f>+U37</f>
        <v>0</v>
      </c>
      <c r="I853" s="390">
        <f>+T37</f>
        <v>0</v>
      </c>
      <c r="J853" s="390">
        <f>+U37</f>
        <v>0</v>
      </c>
    </row>
    <row r="854" spans="1:10" x14ac:dyDescent="0.3">
      <c r="A854" s="363" t="s">
        <v>246</v>
      </c>
      <c r="B854" s="362" t="s">
        <v>205</v>
      </c>
      <c r="C854" s="399" t="s">
        <v>251</v>
      </c>
      <c r="D854" s="189" t="e">
        <f>SUM(E853*+'[2]NTP Cost Allocation'!$P$284)+(F853*+'[2]NTP Cost Allocation'!$T$284)+(I853*+'[2]NTP Cost Allocation'!$U$284)-D853</f>
        <v>#REF!</v>
      </c>
      <c r="E854" s="392"/>
      <c r="F854" s="392"/>
      <c r="G854" s="392"/>
      <c r="H854" s="392"/>
      <c r="I854" s="392"/>
      <c r="J854" s="392"/>
    </row>
    <row r="855" spans="1:10" x14ac:dyDescent="0.3">
      <c r="A855" s="363" t="s">
        <v>507</v>
      </c>
      <c r="B855" s="362" t="s">
        <v>480</v>
      </c>
      <c r="C855" s="400" t="s">
        <v>508</v>
      </c>
      <c r="D855" s="397"/>
      <c r="E855" s="395"/>
      <c r="F855" s="415"/>
      <c r="G855" s="415"/>
      <c r="H855" s="415"/>
      <c r="I855" s="415"/>
      <c r="J855" s="415"/>
    </row>
    <row r="856" spans="1:10" x14ac:dyDescent="0.3">
      <c r="A856" s="363" t="s">
        <v>565</v>
      </c>
      <c r="B856" s="362" t="s">
        <v>480</v>
      </c>
      <c r="C856" s="400" t="s">
        <v>509</v>
      </c>
      <c r="D856" s="394"/>
      <c r="E856" s="398"/>
      <c r="F856" s="392"/>
      <c r="G856" s="392"/>
      <c r="H856" s="392"/>
      <c r="I856" s="392"/>
      <c r="J856" s="392"/>
    </row>
    <row r="857" spans="1:10" ht="9" customHeight="1" x14ac:dyDescent="0.3">
      <c r="A857" s="370"/>
      <c r="B857" s="370"/>
      <c r="C857" s="373"/>
      <c r="D857" s="413"/>
      <c r="E857" s="370"/>
      <c r="F857" s="370"/>
      <c r="G857" s="370"/>
      <c r="H857" s="370"/>
      <c r="I857" s="370"/>
      <c r="J857" s="370"/>
    </row>
    <row r="858" spans="1:10" x14ac:dyDescent="0.3">
      <c r="A858" s="361" t="s">
        <v>185</v>
      </c>
      <c r="B858" s="362" t="s">
        <v>206</v>
      </c>
      <c r="C858" s="399" t="s">
        <v>252</v>
      </c>
      <c r="D858" s="389" t="e">
        <f>ROUNDDOWN(MIN(E858*'[2]NTP Cost Allocation'!$P$284*0.5)+(F858*'[2]NTP Cost Allocation'!$T$284*0.5)+(I858*'[2]NTP Cost Allocation'!$U$284*0.5),2)</f>
        <v>#REF!</v>
      </c>
      <c r="E858" s="390" t="e">
        <f>+#REF!</f>
        <v>#REF!</v>
      </c>
      <c r="F858" s="390">
        <f>+S39</f>
        <v>0</v>
      </c>
      <c r="G858" s="390">
        <f>+T39</f>
        <v>0</v>
      </c>
      <c r="H858" s="390">
        <f>+U39</f>
        <v>0</v>
      </c>
      <c r="I858" s="390">
        <f>+T39</f>
        <v>0</v>
      </c>
      <c r="J858" s="390">
        <f>+U39</f>
        <v>0</v>
      </c>
    </row>
    <row r="859" spans="1:10" x14ac:dyDescent="0.3">
      <c r="A859" s="361" t="s">
        <v>295</v>
      </c>
      <c r="B859" s="362" t="s">
        <v>206</v>
      </c>
      <c r="C859" s="399" t="s">
        <v>253</v>
      </c>
      <c r="D859" s="189" t="e">
        <f>SUM(E858*+'[2]NTP Cost Allocation'!$P$284)+(F858*+'[2]NTP Cost Allocation'!$T$284)+(I858*+'[2]NTP Cost Allocation'!$U$284)-D858</f>
        <v>#REF!</v>
      </c>
      <c r="E859" s="392"/>
      <c r="F859" s="392"/>
      <c r="G859" s="392"/>
      <c r="H859" s="392"/>
      <c r="I859" s="392"/>
      <c r="J859" s="392"/>
    </row>
    <row r="860" spans="1:10" x14ac:dyDescent="0.3">
      <c r="A860" s="361" t="s">
        <v>510</v>
      </c>
      <c r="B860" s="362" t="s">
        <v>482</v>
      </c>
      <c r="C860" s="400" t="s">
        <v>511</v>
      </c>
      <c r="D860" s="394"/>
      <c r="E860" s="395"/>
      <c r="F860" s="415"/>
      <c r="G860" s="415"/>
      <c r="H860" s="415"/>
      <c r="I860" s="415"/>
      <c r="J860" s="415"/>
    </row>
    <row r="861" spans="1:10" ht="9" customHeight="1" x14ac:dyDescent="0.3">
      <c r="A861" s="370"/>
      <c r="B861" s="370"/>
      <c r="C861" s="373"/>
      <c r="D861" s="413"/>
      <c r="E861" s="370"/>
      <c r="F861" s="370"/>
      <c r="G861" s="370"/>
      <c r="H861" s="370"/>
      <c r="I861" s="370"/>
      <c r="J861" s="370"/>
    </row>
    <row r="862" spans="1:10" x14ac:dyDescent="0.3">
      <c r="A862" s="366" t="s">
        <v>186</v>
      </c>
      <c r="B862" s="362" t="s">
        <v>207</v>
      </c>
      <c r="C862" s="399" t="s">
        <v>254</v>
      </c>
      <c r="D862" s="389" t="e">
        <f>ROUNDDOWN(MIN(E862*'[2]NTP Cost Allocation'!$P$284*0.5)+(F862*'[2]NTP Cost Allocation'!$T$284*0.5)+(I862*'[2]NTP Cost Allocation'!$U$284*0.5),2)</f>
        <v>#REF!</v>
      </c>
      <c r="E862" s="390" t="e">
        <f>+#REF!</f>
        <v>#REF!</v>
      </c>
      <c r="F862" s="390">
        <f>+S41</f>
        <v>0</v>
      </c>
      <c r="G862" s="390">
        <f>+T41</f>
        <v>0</v>
      </c>
      <c r="H862" s="390">
        <f>+U41</f>
        <v>0</v>
      </c>
      <c r="I862" s="390">
        <f>+T41</f>
        <v>0</v>
      </c>
      <c r="J862" s="390">
        <f>+U41</f>
        <v>0</v>
      </c>
    </row>
    <row r="863" spans="1:10" x14ac:dyDescent="0.3">
      <c r="A863" s="366" t="s">
        <v>247</v>
      </c>
      <c r="B863" s="362" t="s">
        <v>207</v>
      </c>
      <c r="C863" s="399" t="s">
        <v>255</v>
      </c>
      <c r="D863" s="189" t="e">
        <f>SUM(E862*+'[2]NTP Cost Allocation'!$P$284)+(F862*+'[2]NTP Cost Allocation'!$T$284)+(I862*+'[2]NTP Cost Allocation'!$U$284)-D862</f>
        <v>#REF!</v>
      </c>
      <c r="E863" s="392"/>
      <c r="F863" s="392"/>
      <c r="G863" s="392"/>
      <c r="H863" s="392"/>
      <c r="I863" s="392"/>
      <c r="J863" s="392"/>
    </row>
    <row r="864" spans="1:10" x14ac:dyDescent="0.3">
      <c r="A864" s="366" t="s">
        <v>512</v>
      </c>
      <c r="B864" s="362" t="s">
        <v>484</v>
      </c>
      <c r="C864" s="400" t="s">
        <v>513</v>
      </c>
      <c r="D864" s="394"/>
      <c r="E864" s="395"/>
      <c r="F864" s="415"/>
      <c r="G864" s="415"/>
      <c r="H864" s="415"/>
      <c r="I864" s="415"/>
      <c r="J864" s="415"/>
    </row>
    <row r="865" spans="1:10" ht="9" customHeight="1" x14ac:dyDescent="0.3">
      <c r="A865" s="370"/>
      <c r="B865" s="370"/>
      <c r="C865" s="373"/>
      <c r="D865" s="413"/>
      <c r="E865" s="370"/>
      <c r="F865" s="370"/>
      <c r="G865" s="370"/>
      <c r="H865" s="370"/>
      <c r="I865" s="370"/>
      <c r="J865" s="370"/>
    </row>
    <row r="866" spans="1:10" x14ac:dyDescent="0.3">
      <c r="A866" s="376" t="s">
        <v>187</v>
      </c>
      <c r="B866" s="362" t="s">
        <v>208</v>
      </c>
      <c r="C866" s="399" t="s">
        <v>256</v>
      </c>
      <c r="D866" s="389" t="e">
        <f>ROUNDDOWN(MIN(E866*'[2]NTP Cost Allocation'!$P$284*0.65)+(F866*'[2]NTP Cost Allocation'!$T$284*0.65)+(I866*'[2]NTP Cost Allocation'!$U$284*0.65),2)</f>
        <v>#REF!</v>
      </c>
      <c r="E866" s="390" t="e">
        <f>+#REF!</f>
        <v>#REF!</v>
      </c>
      <c r="F866" s="390">
        <f>+S43</f>
        <v>0</v>
      </c>
      <c r="G866" s="390">
        <f>+T43</f>
        <v>0</v>
      </c>
      <c r="H866" s="390">
        <f>+U43</f>
        <v>0</v>
      </c>
      <c r="I866" s="390">
        <f>+T43</f>
        <v>0</v>
      </c>
      <c r="J866" s="390">
        <f>+U43</f>
        <v>0</v>
      </c>
    </row>
    <row r="867" spans="1:10" x14ac:dyDescent="0.3">
      <c r="A867" s="376" t="s">
        <v>248</v>
      </c>
      <c r="B867" s="362" t="s">
        <v>208</v>
      </c>
      <c r="C867" s="399" t="s">
        <v>257</v>
      </c>
      <c r="D867" s="189" t="e">
        <f>SUM(E866*+'[2]NTP Cost Allocation'!$P$284)+(F866*+'[2]NTP Cost Allocation'!$T$284)+(I866*+'[2]NTP Cost Allocation'!$U$284)-D866</f>
        <v>#REF!</v>
      </c>
      <c r="E867" s="392"/>
      <c r="F867" s="392"/>
      <c r="G867" s="392"/>
      <c r="H867" s="392"/>
      <c r="I867" s="392"/>
      <c r="J867" s="392"/>
    </row>
    <row r="868" spans="1:10" ht="9" customHeight="1" x14ac:dyDescent="0.3">
      <c r="A868" s="370"/>
      <c r="B868" s="370"/>
      <c r="C868" s="373"/>
      <c r="D868" s="370"/>
      <c r="E868" s="370"/>
      <c r="F868" s="370"/>
      <c r="G868" s="370"/>
      <c r="H868" s="370"/>
      <c r="I868" s="370"/>
      <c r="J868" s="370"/>
    </row>
    <row r="869" spans="1:10" x14ac:dyDescent="0.3">
      <c r="A869" s="363" t="s">
        <v>188</v>
      </c>
      <c r="B869" s="362" t="s">
        <v>209</v>
      </c>
      <c r="C869" s="399" t="s">
        <v>258</v>
      </c>
      <c r="D869" s="389" t="e">
        <f>ROUNDDOWN(MIN(E869*'[2]NTP Cost Allocation'!$P$284*0.65)+(F869*'[2]NTP Cost Allocation'!$T$284*0.65)+(I869*'[2]NTP Cost Allocation'!$U$284*0.65),2)</f>
        <v>#REF!</v>
      </c>
      <c r="E869" s="390" t="e">
        <f>+#REF!</f>
        <v>#REF!</v>
      </c>
      <c r="F869" s="390">
        <f>+S44</f>
        <v>0</v>
      </c>
      <c r="G869" s="390">
        <f>+T44</f>
        <v>0</v>
      </c>
      <c r="H869" s="390">
        <f>+U44</f>
        <v>0</v>
      </c>
      <c r="I869" s="390">
        <f>+T44</f>
        <v>0</v>
      </c>
      <c r="J869" s="390">
        <f>+U44</f>
        <v>0</v>
      </c>
    </row>
    <row r="870" spans="1:10" x14ac:dyDescent="0.3">
      <c r="A870" s="363" t="s">
        <v>249</v>
      </c>
      <c r="B870" s="362" t="s">
        <v>209</v>
      </c>
      <c r="C870" s="399" t="s">
        <v>259</v>
      </c>
      <c r="D870" s="189" t="e">
        <f>SUM(E869*+'[2]NTP Cost Allocation'!$P$284)+(F869*+'[2]NTP Cost Allocation'!$T$284)+(I869*+'[2]NTP Cost Allocation'!$U$284)-D869</f>
        <v>#REF!</v>
      </c>
      <c r="E870" s="392"/>
      <c r="F870" s="392"/>
      <c r="G870" s="392"/>
      <c r="H870" s="392"/>
      <c r="I870" s="392"/>
      <c r="J870" s="392"/>
    </row>
    <row r="871" spans="1:10" ht="9" customHeight="1" x14ac:dyDescent="0.3">
      <c r="A871" s="370"/>
      <c r="B871" s="370"/>
      <c r="C871" s="373"/>
      <c r="D871" s="370"/>
      <c r="E871" s="370"/>
      <c r="F871" s="370"/>
      <c r="G871" s="370"/>
      <c r="H871" s="370"/>
      <c r="I871" s="370"/>
      <c r="J871" s="370"/>
    </row>
    <row r="872" spans="1:10" x14ac:dyDescent="0.3">
      <c r="A872" s="363" t="s">
        <v>189</v>
      </c>
      <c r="B872" s="362" t="s">
        <v>210</v>
      </c>
      <c r="C872" s="399" t="s">
        <v>260</v>
      </c>
      <c r="D872" s="389" t="e">
        <f>ROUNDDOWN(MIN(E872*'[2]NTP Cost Allocation'!$P$284)+(F872*'[2]NTP Cost Allocation'!$T$284)+(I872*'[2]NTP Cost Allocation'!$U$284),2)</f>
        <v>#REF!</v>
      </c>
      <c r="E872" s="390" t="e">
        <f>+#REF!</f>
        <v>#REF!</v>
      </c>
      <c r="F872" s="390">
        <f>+S45</f>
        <v>0</v>
      </c>
      <c r="G872" s="390">
        <f>+T45</f>
        <v>0</v>
      </c>
      <c r="H872" s="390">
        <f>+U45</f>
        <v>0</v>
      </c>
      <c r="I872" s="390">
        <f>+T45</f>
        <v>0</v>
      </c>
      <c r="J872" s="390">
        <f>+U45</f>
        <v>0</v>
      </c>
    </row>
    <row r="873" spans="1:10" ht="9" customHeight="1" x14ac:dyDescent="0.3">
      <c r="A873" s="370"/>
      <c r="B873" s="370"/>
      <c r="C873" s="373"/>
      <c r="D873" s="370"/>
      <c r="E873" s="370"/>
      <c r="F873" s="370"/>
      <c r="G873" s="370"/>
      <c r="H873" s="370"/>
      <c r="I873" s="370"/>
      <c r="J873" s="370"/>
    </row>
    <row r="874" spans="1:10" x14ac:dyDescent="0.3">
      <c r="A874" s="377" t="s">
        <v>270</v>
      </c>
      <c r="B874" s="377" t="s">
        <v>268</v>
      </c>
      <c r="C874" s="399">
        <v>84</v>
      </c>
      <c r="D874" s="385"/>
      <c r="E874" s="392"/>
      <c r="F874" s="392"/>
      <c r="G874" s="392"/>
      <c r="H874" s="392"/>
      <c r="I874" s="392"/>
      <c r="J874" s="392"/>
    </row>
    <row r="875" spans="1:10" ht="9" customHeight="1" x14ac:dyDescent="0.3">
      <c r="A875" s="370"/>
      <c r="B875" s="370"/>
      <c r="C875" s="373"/>
      <c r="D875" s="370"/>
      <c r="E875" s="370"/>
      <c r="F875" s="370"/>
      <c r="G875" s="370"/>
      <c r="H875" s="370"/>
      <c r="I875" s="370"/>
      <c r="J875" s="370"/>
    </row>
    <row r="876" spans="1:10" x14ac:dyDescent="0.3">
      <c r="A876" s="377" t="s">
        <v>271</v>
      </c>
      <c r="B876" s="377" t="s">
        <v>268</v>
      </c>
      <c r="C876" s="399">
        <v>85</v>
      </c>
      <c r="D876" s="385"/>
      <c r="E876" s="392"/>
      <c r="F876" s="392"/>
      <c r="G876" s="392"/>
      <c r="H876" s="392"/>
      <c r="I876" s="392"/>
      <c r="J876" s="392"/>
    </row>
    <row r="877" spans="1:10" ht="9" customHeight="1" x14ac:dyDescent="0.3">
      <c r="A877" s="370"/>
      <c r="B877" s="370"/>
      <c r="C877" s="373"/>
      <c r="D877" s="370"/>
      <c r="E877" s="370"/>
      <c r="F877" s="370"/>
      <c r="G877" s="370"/>
      <c r="H877" s="370"/>
      <c r="I877" s="370"/>
      <c r="J877" s="370"/>
    </row>
    <row r="878" spans="1:10" ht="15" thickBot="1" x14ac:dyDescent="0.35">
      <c r="A878" s="378" t="s">
        <v>261</v>
      </c>
      <c r="B878" s="368" t="s">
        <v>268</v>
      </c>
      <c r="C878" s="399" t="s">
        <v>262</v>
      </c>
      <c r="D878" s="401" t="e">
        <f>SUM(E879*'[2]NTP Cost Allocation'!P276)+(F879*'[2]NTP Cost Allocation'!T276)+(I879*'[2]NTP Cost Allocation'!U276)-D805-D806-D809-D811-D812-D817-D818-D822-D823-D825-D826-D827-D828-D829-D834-D836-D837-D839-D840-D844-D845-D848-D849-D853-D854-D858-D859-D862-D863-D866-D867-D869-D870-D872-D874-D876</f>
        <v>#REF!</v>
      </c>
      <c r="E878" s="402"/>
      <c r="F878" s="402"/>
      <c r="G878" s="402"/>
      <c r="H878" s="402"/>
      <c r="I878" s="402"/>
      <c r="J878" s="402"/>
    </row>
    <row r="879" spans="1:10" ht="15" thickBot="1" x14ac:dyDescent="0.35">
      <c r="A879" s="187"/>
      <c r="B879" s="186"/>
      <c r="C879" s="185"/>
      <c r="D879" s="184" t="e">
        <f t="shared" ref="D879:J879" si="3">SUM(D805:D878)</f>
        <v>#REF!</v>
      </c>
      <c r="E879" s="183" t="e">
        <f t="shared" si="3"/>
        <v>#REF!</v>
      </c>
      <c r="F879" s="183">
        <f t="shared" si="3"/>
        <v>0</v>
      </c>
      <c r="G879" s="183">
        <f t="shared" si="3"/>
        <v>0</v>
      </c>
      <c r="H879" s="183">
        <f t="shared" si="3"/>
        <v>0</v>
      </c>
      <c r="I879" s="183">
        <f t="shared" si="3"/>
        <v>0</v>
      </c>
      <c r="J879" s="183">
        <f t="shared" si="3"/>
        <v>0</v>
      </c>
    </row>
    <row r="880" spans="1:10" x14ac:dyDescent="0.3">
      <c r="A880" s="188" t="s">
        <v>274</v>
      </c>
    </row>
    <row r="881" spans="1:10" ht="43.2" x14ac:dyDescent="0.3">
      <c r="A881" s="383" t="s">
        <v>168</v>
      </c>
      <c r="B881" s="384" t="s">
        <v>169</v>
      </c>
      <c r="C881" s="384" t="s">
        <v>234</v>
      </c>
      <c r="D881" s="384" t="s">
        <v>214</v>
      </c>
      <c r="E881" s="384" t="s">
        <v>288</v>
      </c>
      <c r="F881" s="384" t="s">
        <v>556</v>
      </c>
      <c r="G881" s="384" t="s">
        <v>557</v>
      </c>
      <c r="H881" s="384" t="s">
        <v>558</v>
      </c>
      <c r="I881" s="384" t="s">
        <v>287</v>
      </c>
      <c r="J881" s="384" t="s">
        <v>289</v>
      </c>
    </row>
    <row r="882" spans="1:10" x14ac:dyDescent="0.3">
      <c r="A882" s="360" t="s">
        <v>171</v>
      </c>
      <c r="B882" s="359" t="s">
        <v>192</v>
      </c>
      <c r="C882" s="391" t="s">
        <v>264</v>
      </c>
      <c r="D882" s="389" t="e">
        <f>ROUNDDOWN(MIN(E882*'[2]NTP Cost Allocation'!$P$284)+(F882*'[2]NTP Cost Allocation'!$T$284)+(I882*'[2]NTP Cost Allocation'!$U$284),2)</f>
        <v>#REF!</v>
      </c>
      <c r="E882" s="421" t="e">
        <f>+#REF!</f>
        <v>#REF!</v>
      </c>
      <c r="F882" s="421">
        <f>+S16</f>
        <v>0</v>
      </c>
      <c r="G882" s="421">
        <f>+T16</f>
        <v>0</v>
      </c>
      <c r="H882" s="421">
        <f>+U16</f>
        <v>0</v>
      </c>
      <c r="I882" s="421">
        <f>+T16</f>
        <v>0</v>
      </c>
      <c r="J882" s="421">
        <f>+U16</f>
        <v>0</v>
      </c>
    </row>
    <row r="883" spans="1:10" x14ac:dyDescent="0.3">
      <c r="A883" s="377" t="s">
        <v>270</v>
      </c>
      <c r="B883" s="377" t="s">
        <v>268</v>
      </c>
      <c r="C883" s="399">
        <v>84</v>
      </c>
      <c r="D883" s="385"/>
      <c r="E883" s="392"/>
      <c r="F883" s="392"/>
      <c r="G883" s="392"/>
      <c r="H883" s="392"/>
      <c r="I883" s="392"/>
      <c r="J883" s="392"/>
    </row>
    <row r="884" spans="1:10" x14ac:dyDescent="0.3">
      <c r="A884" s="377" t="s">
        <v>271</v>
      </c>
      <c r="B884" s="377" t="s">
        <v>268</v>
      </c>
      <c r="C884" s="399">
        <v>85</v>
      </c>
      <c r="D884" s="385"/>
      <c r="E884" s="392"/>
      <c r="F884" s="392"/>
      <c r="G884" s="392"/>
      <c r="H884" s="392"/>
      <c r="I884" s="392"/>
      <c r="J884" s="392"/>
    </row>
    <row r="885" spans="1:10" ht="15" thickBot="1" x14ac:dyDescent="0.35">
      <c r="A885" s="378" t="s">
        <v>261</v>
      </c>
      <c r="B885" s="368" t="s">
        <v>268</v>
      </c>
      <c r="C885" s="399" t="s">
        <v>262</v>
      </c>
      <c r="D885" s="401" t="e">
        <f>SUM(E886*'[2]NTP Cost Allocation'!P276)+(F886*'[2]NTP Cost Allocation'!T276)+(I886*'[2]NTP Cost Allocation'!II276)-D882-D883-D884</f>
        <v>#REF!</v>
      </c>
      <c r="E885" s="402"/>
      <c r="F885" s="402"/>
      <c r="G885" s="402"/>
      <c r="H885" s="402"/>
      <c r="I885" s="402"/>
      <c r="J885" s="402"/>
    </row>
    <row r="886" spans="1:10" ht="15" thickBot="1" x14ac:dyDescent="0.35">
      <c r="A886" s="187"/>
      <c r="B886" s="186"/>
      <c r="C886" s="185"/>
      <c r="D886" s="184" t="e">
        <f t="shared" ref="D886:J886" si="4">SUM(D882:D885)</f>
        <v>#REF!</v>
      </c>
      <c r="E886" s="183" t="e">
        <f t="shared" si="4"/>
        <v>#REF!</v>
      </c>
      <c r="F886" s="183">
        <f t="shared" si="4"/>
        <v>0</v>
      </c>
      <c r="G886" s="183">
        <f t="shared" si="4"/>
        <v>0</v>
      </c>
      <c r="H886" s="183">
        <f t="shared" si="4"/>
        <v>0</v>
      </c>
      <c r="I886" s="183">
        <f t="shared" si="4"/>
        <v>0</v>
      </c>
      <c r="J886" s="183">
        <f t="shared" si="4"/>
        <v>0</v>
      </c>
    </row>
    <row r="887" spans="1:10" x14ac:dyDescent="0.3">
      <c r="A887" s="188" t="s">
        <v>273</v>
      </c>
    </row>
    <row r="888" spans="1:10" ht="43.2" x14ac:dyDescent="0.3">
      <c r="A888" s="383" t="s">
        <v>168</v>
      </c>
      <c r="B888" s="384" t="s">
        <v>169</v>
      </c>
      <c r="C888" s="384" t="s">
        <v>234</v>
      </c>
      <c r="D888" s="384" t="s">
        <v>214</v>
      </c>
      <c r="E888" s="384" t="s">
        <v>288</v>
      </c>
      <c r="F888" s="384" t="s">
        <v>556</v>
      </c>
      <c r="G888" s="384" t="s">
        <v>557</v>
      </c>
      <c r="H888" s="384" t="s">
        <v>558</v>
      </c>
      <c r="I888" s="384" t="s">
        <v>287</v>
      </c>
      <c r="J888" s="384" t="s">
        <v>289</v>
      </c>
    </row>
    <row r="889" spans="1:10" x14ac:dyDescent="0.3">
      <c r="A889" s="360" t="s">
        <v>177</v>
      </c>
      <c r="B889" s="362" t="s">
        <v>198</v>
      </c>
      <c r="C889" s="391" t="s">
        <v>263</v>
      </c>
      <c r="D889" s="389" t="e">
        <f>ROUNDDOWN(MIN(E889*'[2]NTP Cost Allocation'!$P$284)+(F889*'[2]NTP Cost Allocation'!$T$284)+(I889*'[2]NTP Cost Allocation'!$U$284),2)</f>
        <v>#REF!</v>
      </c>
      <c r="E889" s="422" t="e">
        <f>+#REF!</f>
        <v>#REF!</v>
      </c>
      <c r="F889" s="422">
        <f>+S25</f>
        <v>0</v>
      </c>
      <c r="G889" s="422">
        <f>+T25</f>
        <v>0</v>
      </c>
      <c r="H889" s="422">
        <f>+U25</f>
        <v>0</v>
      </c>
      <c r="I889" s="422">
        <f>+T25</f>
        <v>0</v>
      </c>
      <c r="J889" s="422">
        <f>+U25</f>
        <v>0</v>
      </c>
    </row>
    <row r="890" spans="1:10" x14ac:dyDescent="0.3">
      <c r="A890" s="377" t="s">
        <v>270</v>
      </c>
      <c r="B890" s="377" t="s">
        <v>268</v>
      </c>
      <c r="C890" s="399">
        <v>84</v>
      </c>
      <c r="D890" s="385"/>
      <c r="E890" s="392"/>
      <c r="F890" s="392"/>
      <c r="G890" s="392"/>
      <c r="H890" s="392"/>
      <c r="I890" s="392"/>
      <c r="J890" s="392"/>
    </row>
    <row r="891" spans="1:10" x14ac:dyDescent="0.3">
      <c r="A891" s="377" t="s">
        <v>271</v>
      </c>
      <c r="B891" s="377" t="s">
        <v>268</v>
      </c>
      <c r="C891" s="399">
        <v>85</v>
      </c>
      <c r="D891" s="385"/>
      <c r="E891" s="392"/>
      <c r="F891" s="392"/>
      <c r="G891" s="392"/>
      <c r="H891" s="392"/>
      <c r="I891" s="392"/>
      <c r="J891" s="392"/>
    </row>
    <row r="892" spans="1:10" ht="15" thickBot="1" x14ac:dyDescent="0.35">
      <c r="A892" s="378" t="s">
        <v>261</v>
      </c>
      <c r="B892" s="368" t="s">
        <v>268</v>
      </c>
      <c r="C892" s="399" t="s">
        <v>262</v>
      </c>
      <c r="D892" s="401" t="e">
        <f>SUM(E893*'[2]NTP Cost Allocation'!P276)+(F893*'[2]NTP Cost Allocation'!T276)+(I893*'[2]NTP Cost Allocation'!IK276)-D889-D890-D891</f>
        <v>#REF!</v>
      </c>
      <c r="E892" s="402"/>
      <c r="F892" s="402"/>
      <c r="G892" s="402"/>
      <c r="H892" s="402"/>
      <c r="I892" s="402"/>
      <c r="J892" s="402"/>
    </row>
    <row r="893" spans="1:10" ht="15" thickBot="1" x14ac:dyDescent="0.35">
      <c r="A893" s="187"/>
      <c r="B893" s="186"/>
      <c r="C893" s="185"/>
      <c r="D893" s="184" t="e">
        <f t="shared" ref="D893:J893" si="5">SUM(D889:D892)</f>
        <v>#REF!</v>
      </c>
      <c r="E893" s="183" t="e">
        <f t="shared" si="5"/>
        <v>#REF!</v>
      </c>
      <c r="F893" s="183">
        <f t="shared" si="5"/>
        <v>0</v>
      </c>
      <c r="G893" s="183">
        <f t="shared" si="5"/>
        <v>0</v>
      </c>
      <c r="H893" s="183">
        <f t="shared" si="5"/>
        <v>0</v>
      </c>
      <c r="I893" s="183">
        <f t="shared" si="5"/>
        <v>0</v>
      </c>
      <c r="J893" s="183">
        <f t="shared" si="5"/>
        <v>0</v>
      </c>
    </row>
    <row r="894" spans="1:10" ht="15" thickBot="1" x14ac:dyDescent="0.35"/>
    <row r="895" spans="1:10" ht="15" thickBot="1" x14ac:dyDescent="0.35">
      <c r="B895" s="505" t="s">
        <v>290</v>
      </c>
      <c r="C895" s="506"/>
      <c r="D895" s="182">
        <f>+'[2]NTP Cost Allocation'!AB58</f>
        <v>0</v>
      </c>
    </row>
    <row r="896" spans="1:10" ht="15" thickBot="1" x14ac:dyDescent="0.35">
      <c r="B896" s="505" t="s">
        <v>454</v>
      </c>
      <c r="C896" s="506"/>
      <c r="D896" s="182">
        <f>+'[2]NTP Cost Allocation'!P285+'[2]NTP Cost Allocation'!T285+'[2]NTP Cost Allocation'!U285</f>
        <v>0</v>
      </c>
      <c r="E896" s="181"/>
    </row>
    <row r="898" spans="1:7" ht="15" thickBot="1" x14ac:dyDescent="0.35"/>
    <row r="899" spans="1:7" ht="29.4" thickBot="1" x14ac:dyDescent="0.6">
      <c r="A899" s="502" t="s">
        <v>372</v>
      </c>
      <c r="B899" s="503"/>
      <c r="C899" s="503"/>
      <c r="D899" s="503"/>
      <c r="E899" s="504"/>
      <c r="F899" s="144"/>
      <c r="G899" s="144"/>
    </row>
    <row r="900" spans="1:7" x14ac:dyDescent="0.3">
      <c r="A900" s="190"/>
      <c r="B900" s="190"/>
      <c r="C900" s="190"/>
      <c r="D900" s="190"/>
      <c r="E900" s="190"/>
    </row>
    <row r="901" spans="1:7" x14ac:dyDescent="0.3">
      <c r="A901" s="194" t="s">
        <v>269</v>
      </c>
    </row>
    <row r="902" spans="1:7" ht="28.8" x14ac:dyDescent="0.3">
      <c r="A902" s="383" t="s">
        <v>168</v>
      </c>
      <c r="B902" s="384" t="s">
        <v>169</v>
      </c>
      <c r="C902" s="384" t="s">
        <v>234</v>
      </c>
      <c r="D902" s="384" t="s">
        <v>266</v>
      </c>
      <c r="E902" s="384" t="s">
        <v>213</v>
      </c>
      <c r="F902" s="353"/>
      <c r="G902" s="66"/>
    </row>
    <row r="903" spans="1:7" x14ac:dyDescent="0.3">
      <c r="A903" s="368" t="s">
        <v>261</v>
      </c>
      <c r="B903" s="368" t="s">
        <v>268</v>
      </c>
      <c r="C903" s="388" t="s">
        <v>262</v>
      </c>
      <c r="D903" s="389"/>
      <c r="E903" s="390"/>
      <c r="F903" s="352"/>
      <c r="G903" s="191"/>
    </row>
    <row r="904" spans="1:7" x14ac:dyDescent="0.3">
      <c r="A904" s="190"/>
      <c r="B904" s="190"/>
      <c r="C904" s="190"/>
      <c r="D904" s="190"/>
      <c r="E904" s="190"/>
      <c r="F904" s="65"/>
      <c r="G904" s="65"/>
    </row>
    <row r="905" spans="1:7" x14ac:dyDescent="0.3">
      <c r="A905" s="194" t="s">
        <v>277</v>
      </c>
      <c r="F905" s="45"/>
      <c r="G905" s="45"/>
    </row>
    <row r="906" spans="1:7" ht="28.8" x14ac:dyDescent="0.3">
      <c r="A906" s="383" t="s">
        <v>168</v>
      </c>
      <c r="B906" s="384" t="s">
        <v>169</v>
      </c>
      <c r="C906" s="384" t="s">
        <v>234</v>
      </c>
      <c r="D906" s="384" t="s">
        <v>266</v>
      </c>
      <c r="E906" s="384" t="s">
        <v>213</v>
      </c>
      <c r="F906" s="353"/>
      <c r="G906" s="66"/>
    </row>
    <row r="907" spans="1:7" x14ac:dyDescent="0.3">
      <c r="A907" s="368" t="s">
        <v>277</v>
      </c>
      <c r="B907" s="368" t="s">
        <v>268</v>
      </c>
      <c r="C907" s="388" t="s">
        <v>262</v>
      </c>
      <c r="D907" s="389"/>
      <c r="E907" s="390"/>
      <c r="F907" s="352"/>
      <c r="G907" s="191"/>
    </row>
    <row r="908" spans="1:7" x14ac:dyDescent="0.3">
      <c r="A908" s="190"/>
      <c r="B908" s="190"/>
      <c r="C908" s="190"/>
      <c r="D908" s="190"/>
      <c r="E908" s="190"/>
      <c r="F908" s="65"/>
      <c r="G908" s="65"/>
    </row>
    <row r="909" spans="1:7" x14ac:dyDescent="0.3">
      <c r="A909" s="190" t="s">
        <v>283</v>
      </c>
      <c r="B909" s="190"/>
      <c r="C909" s="190"/>
      <c r="D909" s="190"/>
      <c r="E909" s="190"/>
      <c r="F909" s="65"/>
      <c r="G909" s="65"/>
    </row>
    <row r="910" spans="1:7" ht="28.8" x14ac:dyDescent="0.3">
      <c r="A910" s="383" t="s">
        <v>168</v>
      </c>
      <c r="B910" s="384" t="s">
        <v>169</v>
      </c>
      <c r="C910" s="384" t="s">
        <v>234</v>
      </c>
      <c r="D910" s="384" t="s">
        <v>214</v>
      </c>
      <c r="E910" s="384" t="s">
        <v>213</v>
      </c>
      <c r="F910" s="353"/>
      <c r="G910" s="66"/>
    </row>
    <row r="911" spans="1:7" x14ac:dyDescent="0.3">
      <c r="A911" s="369" t="s">
        <v>170</v>
      </c>
      <c r="B911" s="359" t="s">
        <v>191</v>
      </c>
      <c r="C911" s="391" t="s">
        <v>215</v>
      </c>
      <c r="D911" s="389"/>
      <c r="E911" s="390"/>
      <c r="F911" s="352"/>
      <c r="G911" s="191"/>
    </row>
    <row r="912" spans="1:7" x14ac:dyDescent="0.3">
      <c r="A912" s="369" t="s">
        <v>212</v>
      </c>
      <c r="B912" s="359" t="s">
        <v>191</v>
      </c>
      <c r="C912" s="391" t="s">
        <v>216</v>
      </c>
      <c r="D912" s="189"/>
      <c r="E912" s="392"/>
      <c r="F912" s="352"/>
      <c r="G912" s="191"/>
    </row>
    <row r="913" spans="1:7" x14ac:dyDescent="0.3">
      <c r="A913" s="369" t="s">
        <v>485</v>
      </c>
      <c r="B913" s="359" t="s">
        <v>463</v>
      </c>
      <c r="C913" s="393" t="s">
        <v>486</v>
      </c>
      <c r="D913" s="394"/>
      <c r="E913" s="395"/>
      <c r="F913" s="352"/>
      <c r="G913" s="191"/>
    </row>
    <row r="914" spans="1:7" x14ac:dyDescent="0.3">
      <c r="A914" s="370"/>
      <c r="B914" s="370"/>
      <c r="C914" s="373"/>
      <c r="D914" s="413"/>
      <c r="E914" s="370"/>
      <c r="F914" s="354"/>
      <c r="G914" s="140"/>
    </row>
    <row r="915" spans="1:7" x14ac:dyDescent="0.3">
      <c r="A915" s="372" t="s">
        <v>172</v>
      </c>
      <c r="B915" s="362" t="s">
        <v>193</v>
      </c>
      <c r="C915" s="391" t="s">
        <v>217</v>
      </c>
      <c r="D915" s="389"/>
      <c r="E915" s="390"/>
      <c r="F915" s="352"/>
      <c r="G915" s="191"/>
    </row>
    <row r="916" spans="1:7" x14ac:dyDescent="0.3">
      <c r="A916" s="370"/>
      <c r="B916" s="370"/>
      <c r="C916" s="373"/>
      <c r="D916" s="370"/>
      <c r="E916" s="370"/>
      <c r="F916" s="354"/>
      <c r="G916" s="140"/>
    </row>
    <row r="917" spans="1:7" x14ac:dyDescent="0.3">
      <c r="A917" s="374" t="s">
        <v>173</v>
      </c>
      <c r="B917" s="362" t="s">
        <v>194</v>
      </c>
      <c r="C917" s="391" t="s">
        <v>219</v>
      </c>
      <c r="D917" s="389"/>
      <c r="E917" s="390"/>
      <c r="F917" s="352"/>
      <c r="G917" s="191"/>
    </row>
    <row r="918" spans="1:7" x14ac:dyDescent="0.3">
      <c r="A918" s="374" t="s">
        <v>218</v>
      </c>
      <c r="B918" s="362" t="s">
        <v>194</v>
      </c>
      <c r="C918" s="391" t="s">
        <v>222</v>
      </c>
      <c r="D918" s="189"/>
      <c r="E918" s="392"/>
      <c r="F918" s="352"/>
      <c r="G918" s="191"/>
    </row>
    <row r="919" spans="1:7" x14ac:dyDescent="0.3">
      <c r="A919" s="374" t="s">
        <v>487</v>
      </c>
      <c r="B919" s="362" t="s">
        <v>465</v>
      </c>
      <c r="C919" s="393" t="s">
        <v>488</v>
      </c>
      <c r="D919" s="397"/>
      <c r="E919" s="395"/>
      <c r="F919" s="352"/>
      <c r="G919" s="191"/>
    </row>
    <row r="920" spans="1:7" x14ac:dyDescent="0.3">
      <c r="A920" s="374" t="s">
        <v>560</v>
      </c>
      <c r="B920" s="362" t="s">
        <v>465</v>
      </c>
      <c r="C920" s="393" t="s">
        <v>489</v>
      </c>
      <c r="D920" s="397"/>
      <c r="E920" s="398"/>
      <c r="F920" s="352"/>
      <c r="G920" s="191"/>
    </row>
    <row r="921" spans="1:7" x14ac:dyDescent="0.3">
      <c r="A921" s="374" t="s">
        <v>559</v>
      </c>
      <c r="B921" s="362" t="s">
        <v>466</v>
      </c>
      <c r="C921" s="393" t="s">
        <v>490</v>
      </c>
      <c r="D921" s="394"/>
      <c r="E921" s="395"/>
      <c r="F921" s="352"/>
      <c r="G921" s="191"/>
    </row>
    <row r="922" spans="1:7" x14ac:dyDescent="0.3">
      <c r="A922" s="370"/>
      <c r="B922" s="370"/>
      <c r="C922" s="373"/>
      <c r="D922" s="413"/>
      <c r="E922" s="370"/>
      <c r="F922" s="354"/>
      <c r="G922" s="140"/>
    </row>
    <row r="923" spans="1:7" x14ac:dyDescent="0.3">
      <c r="A923" s="405" t="s">
        <v>174</v>
      </c>
      <c r="B923" s="406" t="s">
        <v>195</v>
      </c>
      <c r="C923" s="407" t="s">
        <v>221</v>
      </c>
      <c r="D923" s="389"/>
      <c r="E923" s="390"/>
      <c r="F923" s="352"/>
      <c r="G923" s="191"/>
    </row>
    <row r="924" spans="1:7" x14ac:dyDescent="0.3">
      <c r="A924" s="405" t="s">
        <v>220</v>
      </c>
      <c r="B924" s="406" t="s">
        <v>195</v>
      </c>
      <c r="C924" s="407" t="s">
        <v>223</v>
      </c>
      <c r="D924" s="189"/>
      <c r="E924" s="409"/>
      <c r="F924" s="352"/>
      <c r="G924" s="191"/>
    </row>
    <row r="925" spans="1:7" x14ac:dyDescent="0.3">
      <c r="A925" s="405" t="s">
        <v>491</v>
      </c>
      <c r="B925" s="406" t="s">
        <v>468</v>
      </c>
      <c r="C925" s="410" t="s">
        <v>492</v>
      </c>
      <c r="D925" s="397"/>
      <c r="E925" s="411"/>
      <c r="F925" s="352"/>
      <c r="G925" s="191"/>
    </row>
    <row r="926" spans="1:7" x14ac:dyDescent="0.3">
      <c r="A926" s="405" t="s">
        <v>561</v>
      </c>
      <c r="B926" s="406" t="s">
        <v>468</v>
      </c>
      <c r="C926" s="410" t="s">
        <v>493</v>
      </c>
      <c r="D926" s="394"/>
      <c r="E926" s="412"/>
      <c r="F926" s="352"/>
      <c r="G926" s="191"/>
    </row>
    <row r="927" spans="1:7" x14ac:dyDescent="0.3">
      <c r="A927" s="370"/>
      <c r="B927" s="370"/>
      <c r="C927" s="373"/>
      <c r="D927" s="413"/>
      <c r="E927" s="370"/>
      <c r="F927" s="354"/>
      <c r="G927" s="140"/>
    </row>
    <row r="928" spans="1:7" x14ac:dyDescent="0.3">
      <c r="A928" s="363" t="s">
        <v>175</v>
      </c>
      <c r="B928" s="362" t="s">
        <v>196</v>
      </c>
      <c r="C928" s="391" t="s">
        <v>225</v>
      </c>
      <c r="D928" s="389"/>
      <c r="E928" s="390"/>
      <c r="F928" s="352"/>
      <c r="G928" s="191"/>
    </row>
    <row r="929" spans="1:7" x14ac:dyDescent="0.3">
      <c r="A929" s="363" t="s">
        <v>224</v>
      </c>
      <c r="B929" s="362" t="s">
        <v>196</v>
      </c>
      <c r="C929" s="391" t="s">
        <v>226</v>
      </c>
      <c r="D929" s="189"/>
      <c r="E929" s="392"/>
      <c r="F929" s="352"/>
      <c r="G929" s="191"/>
    </row>
    <row r="930" spans="1:7" x14ac:dyDescent="0.3">
      <c r="A930" s="370"/>
      <c r="B930" s="370"/>
      <c r="C930" s="373"/>
      <c r="D930" s="370"/>
      <c r="E930" s="370"/>
      <c r="F930" s="354"/>
      <c r="G930" s="140"/>
    </row>
    <row r="931" spans="1:7" x14ac:dyDescent="0.3">
      <c r="A931" s="364" t="s">
        <v>176</v>
      </c>
      <c r="B931" s="362" t="s">
        <v>197</v>
      </c>
      <c r="C931" s="391" t="s">
        <v>228</v>
      </c>
      <c r="D931" s="389"/>
      <c r="E931" s="390"/>
      <c r="F931" s="352"/>
      <c r="G931" s="191"/>
    </row>
    <row r="932" spans="1:7" x14ac:dyDescent="0.3">
      <c r="A932" s="364" t="s">
        <v>227</v>
      </c>
      <c r="B932" s="362" t="s">
        <v>197</v>
      </c>
      <c r="C932" s="391" t="s">
        <v>229</v>
      </c>
      <c r="D932" s="189"/>
      <c r="E932" s="392"/>
      <c r="F932" s="352"/>
      <c r="G932" s="191"/>
    </row>
    <row r="933" spans="1:7" x14ac:dyDescent="0.3">
      <c r="A933" s="370"/>
      <c r="B933" s="370"/>
      <c r="C933" s="373"/>
      <c r="D933" s="370"/>
      <c r="E933" s="370"/>
      <c r="F933" s="354"/>
      <c r="G933" s="140"/>
    </row>
    <row r="934" spans="1:7" x14ac:dyDescent="0.3">
      <c r="A934" s="363" t="s">
        <v>178</v>
      </c>
      <c r="B934" s="362" t="s">
        <v>199</v>
      </c>
      <c r="C934" s="391" t="s">
        <v>231</v>
      </c>
      <c r="D934" s="389"/>
      <c r="E934" s="390"/>
      <c r="F934" s="352"/>
      <c r="G934" s="191"/>
    </row>
    <row r="935" spans="1:7" x14ac:dyDescent="0.3">
      <c r="A935" s="363" t="s">
        <v>230</v>
      </c>
      <c r="B935" s="362" t="s">
        <v>199</v>
      </c>
      <c r="C935" s="391" t="s">
        <v>232</v>
      </c>
      <c r="D935" s="189"/>
      <c r="E935" s="392"/>
      <c r="F935" s="352"/>
      <c r="G935" s="191"/>
    </row>
    <row r="936" spans="1:7" x14ac:dyDescent="0.3">
      <c r="A936" s="363" t="s">
        <v>494</v>
      </c>
      <c r="B936" s="362" t="s">
        <v>470</v>
      </c>
      <c r="C936" s="393" t="s">
        <v>495</v>
      </c>
      <c r="D936" s="397"/>
      <c r="E936" s="395"/>
      <c r="F936" s="352"/>
      <c r="G936" s="191"/>
    </row>
    <row r="937" spans="1:7" x14ac:dyDescent="0.3">
      <c r="A937" s="363" t="s">
        <v>562</v>
      </c>
      <c r="B937" s="362" t="s">
        <v>470</v>
      </c>
      <c r="C937" s="393" t="s">
        <v>496</v>
      </c>
      <c r="D937" s="397"/>
      <c r="E937" s="398"/>
      <c r="F937" s="352"/>
      <c r="G937" s="191"/>
    </row>
    <row r="938" spans="1:7" x14ac:dyDescent="0.3">
      <c r="A938" s="363" t="s">
        <v>497</v>
      </c>
      <c r="B938" s="362" t="s">
        <v>472</v>
      </c>
      <c r="C938" s="393" t="s">
        <v>498</v>
      </c>
      <c r="D938" s="394"/>
      <c r="E938" s="395"/>
      <c r="F938" s="352"/>
      <c r="G938" s="191"/>
    </row>
    <row r="939" spans="1:7" x14ac:dyDescent="0.3">
      <c r="A939" s="370"/>
      <c r="B939" s="370"/>
      <c r="C939" s="373"/>
      <c r="D939" s="413"/>
      <c r="E939" s="370"/>
      <c r="F939" s="354"/>
      <c r="G939" s="140"/>
    </row>
    <row r="940" spans="1:7" x14ac:dyDescent="0.3">
      <c r="A940" s="363" t="s">
        <v>179</v>
      </c>
      <c r="B940" s="362" t="s">
        <v>200</v>
      </c>
      <c r="C940" s="391" t="s">
        <v>233</v>
      </c>
      <c r="D940" s="389"/>
      <c r="E940" s="390"/>
      <c r="F940" s="352"/>
      <c r="G940" s="191"/>
    </row>
    <row r="941" spans="1:7" x14ac:dyDescent="0.3">
      <c r="A941" s="370"/>
      <c r="B941" s="370"/>
      <c r="C941" s="373"/>
      <c r="D941" s="370"/>
      <c r="E941" s="370"/>
      <c r="F941" s="354"/>
      <c r="G941" s="140"/>
    </row>
    <row r="942" spans="1:7" x14ac:dyDescent="0.3">
      <c r="A942" s="363" t="s">
        <v>180</v>
      </c>
      <c r="B942" s="362" t="s">
        <v>201</v>
      </c>
      <c r="C942" s="391" t="s">
        <v>235</v>
      </c>
      <c r="D942" s="389"/>
      <c r="E942" s="390"/>
      <c r="F942" s="352"/>
      <c r="G942" s="191"/>
    </row>
    <row r="943" spans="1:7" x14ac:dyDescent="0.3">
      <c r="A943" s="363" t="s">
        <v>453</v>
      </c>
      <c r="B943" s="362" t="s">
        <v>201</v>
      </c>
      <c r="C943" s="375" t="s">
        <v>236</v>
      </c>
      <c r="D943" s="189"/>
      <c r="E943" s="392"/>
      <c r="F943" s="352"/>
      <c r="G943" s="191"/>
    </row>
    <row r="944" spans="1:7" x14ac:dyDescent="0.3">
      <c r="A944" s="370"/>
      <c r="B944" s="370"/>
      <c r="C944" s="373"/>
      <c r="D944" s="370"/>
      <c r="E944" s="370"/>
      <c r="F944" s="354"/>
      <c r="G944" s="140"/>
    </row>
    <row r="945" spans="1:7" x14ac:dyDescent="0.3">
      <c r="A945" s="363" t="s">
        <v>181</v>
      </c>
      <c r="B945" s="362" t="s">
        <v>202</v>
      </c>
      <c r="C945" s="399" t="s">
        <v>238</v>
      </c>
      <c r="D945" s="389"/>
      <c r="E945" s="390"/>
      <c r="F945" s="352"/>
      <c r="G945" s="191"/>
    </row>
    <row r="946" spans="1:7" x14ac:dyDescent="0.3">
      <c r="A946" s="363" t="s">
        <v>237</v>
      </c>
      <c r="B946" s="362" t="s">
        <v>202</v>
      </c>
      <c r="C946" s="399" t="s">
        <v>239</v>
      </c>
      <c r="D946" s="189"/>
      <c r="E946" s="392"/>
      <c r="F946" s="352"/>
      <c r="G946" s="191"/>
    </row>
    <row r="947" spans="1:7" x14ac:dyDescent="0.3">
      <c r="A947" s="363" t="s">
        <v>499</v>
      </c>
      <c r="B947" s="362" t="s">
        <v>474</v>
      </c>
      <c r="C947" s="400" t="s">
        <v>500</v>
      </c>
      <c r="D947" s="397"/>
      <c r="E947" s="395"/>
      <c r="F947" s="352"/>
      <c r="G947" s="191"/>
    </row>
    <row r="948" spans="1:7" x14ac:dyDescent="0.3">
      <c r="A948" s="363" t="s">
        <v>563</v>
      </c>
      <c r="B948" s="362" t="s">
        <v>474</v>
      </c>
      <c r="C948" s="400" t="s">
        <v>501</v>
      </c>
      <c r="D948" s="394"/>
      <c r="E948" s="398"/>
      <c r="F948" s="352"/>
      <c r="G948" s="191"/>
    </row>
    <row r="949" spans="1:7" x14ac:dyDescent="0.3">
      <c r="A949" s="370"/>
      <c r="B949" s="370"/>
      <c r="C949" s="373"/>
      <c r="D949" s="413"/>
      <c r="E949" s="370"/>
      <c r="F949" s="354"/>
      <c r="G949" s="140"/>
    </row>
    <row r="950" spans="1:7" x14ac:dyDescent="0.3">
      <c r="A950" s="363" t="s">
        <v>182</v>
      </c>
      <c r="B950" s="362" t="s">
        <v>203</v>
      </c>
      <c r="C950" s="399" t="s">
        <v>241</v>
      </c>
      <c r="D950" s="389"/>
      <c r="E950" s="390"/>
      <c r="F950" s="352"/>
      <c r="G950" s="191"/>
    </row>
    <row r="951" spans="1:7" x14ac:dyDescent="0.3">
      <c r="A951" s="363" t="s">
        <v>240</v>
      </c>
      <c r="B951" s="362" t="s">
        <v>203</v>
      </c>
      <c r="C951" s="399" t="s">
        <v>242</v>
      </c>
      <c r="D951" s="189"/>
      <c r="E951" s="392"/>
      <c r="F951" s="352"/>
      <c r="G951" s="191"/>
    </row>
    <row r="952" spans="1:7" x14ac:dyDescent="0.3">
      <c r="A952" s="363" t="s">
        <v>502</v>
      </c>
      <c r="B952" s="362" t="s">
        <v>476</v>
      </c>
      <c r="C952" s="400" t="s">
        <v>503</v>
      </c>
      <c r="D952" s="394"/>
      <c r="E952" s="395"/>
      <c r="F952" s="352"/>
      <c r="G952" s="191"/>
    </row>
    <row r="953" spans="1:7" x14ac:dyDescent="0.3">
      <c r="A953" s="370"/>
      <c r="B953" s="370"/>
      <c r="C953" s="373"/>
      <c r="D953" s="413"/>
      <c r="E953" s="370"/>
      <c r="F953" s="354"/>
      <c r="G953" s="140"/>
    </row>
    <row r="954" spans="1:7" x14ac:dyDescent="0.3">
      <c r="A954" s="363" t="s">
        <v>183</v>
      </c>
      <c r="B954" s="362" t="s">
        <v>204</v>
      </c>
      <c r="C954" s="399" t="s">
        <v>243</v>
      </c>
      <c r="D954" s="389"/>
      <c r="E954" s="390"/>
      <c r="F954" s="352"/>
      <c r="G954" s="191"/>
    </row>
    <row r="955" spans="1:7" x14ac:dyDescent="0.3">
      <c r="A955" s="363" t="s">
        <v>245</v>
      </c>
      <c r="B955" s="362" t="s">
        <v>204</v>
      </c>
      <c r="C955" s="399" t="s">
        <v>244</v>
      </c>
      <c r="D955" s="189"/>
      <c r="E955" s="392"/>
      <c r="F955" s="352"/>
      <c r="G955" s="191"/>
    </row>
    <row r="956" spans="1:7" x14ac:dyDescent="0.3">
      <c r="A956" s="363" t="s">
        <v>504</v>
      </c>
      <c r="B956" s="362" t="s">
        <v>478</v>
      </c>
      <c r="C956" s="400" t="s">
        <v>505</v>
      </c>
      <c r="D956" s="397"/>
      <c r="E956" s="395"/>
      <c r="F956" s="352"/>
      <c r="G956" s="191"/>
    </row>
    <row r="957" spans="1:7" x14ac:dyDescent="0.3">
      <c r="A957" s="363" t="s">
        <v>564</v>
      </c>
      <c r="B957" s="362" t="s">
        <v>478</v>
      </c>
      <c r="C957" s="400" t="s">
        <v>506</v>
      </c>
      <c r="D957" s="394"/>
      <c r="E957" s="398"/>
      <c r="F957" s="352"/>
      <c r="G957" s="191"/>
    </row>
    <row r="958" spans="1:7" x14ac:dyDescent="0.3">
      <c r="A958" s="370"/>
      <c r="B958" s="370"/>
      <c r="C958" s="373"/>
      <c r="D958" s="413"/>
      <c r="E958" s="370"/>
      <c r="F958" s="354"/>
      <c r="G958" s="140"/>
    </row>
    <row r="959" spans="1:7" x14ac:dyDescent="0.3">
      <c r="A959" s="363" t="s">
        <v>184</v>
      </c>
      <c r="B959" s="362" t="s">
        <v>205</v>
      </c>
      <c r="C959" s="399" t="s">
        <v>250</v>
      </c>
      <c r="D959" s="389"/>
      <c r="E959" s="390"/>
      <c r="F959" s="352"/>
      <c r="G959" s="191"/>
    </row>
    <row r="960" spans="1:7" x14ac:dyDescent="0.3">
      <c r="A960" s="363" t="s">
        <v>246</v>
      </c>
      <c r="B960" s="362" t="s">
        <v>205</v>
      </c>
      <c r="C960" s="399" t="s">
        <v>251</v>
      </c>
      <c r="D960" s="189"/>
      <c r="E960" s="392"/>
      <c r="F960" s="352"/>
      <c r="G960" s="191"/>
    </row>
    <row r="961" spans="1:7" x14ac:dyDescent="0.3">
      <c r="A961" s="363" t="s">
        <v>507</v>
      </c>
      <c r="B961" s="362" t="s">
        <v>480</v>
      </c>
      <c r="C961" s="400" t="s">
        <v>508</v>
      </c>
      <c r="D961" s="397"/>
      <c r="E961" s="395"/>
      <c r="F961" s="352"/>
      <c r="G961" s="191"/>
    </row>
    <row r="962" spans="1:7" x14ac:dyDescent="0.3">
      <c r="A962" s="363" t="s">
        <v>565</v>
      </c>
      <c r="B962" s="362" t="s">
        <v>480</v>
      </c>
      <c r="C962" s="400" t="s">
        <v>509</v>
      </c>
      <c r="D962" s="394"/>
      <c r="E962" s="398"/>
      <c r="F962" s="352"/>
      <c r="G962" s="191"/>
    </row>
    <row r="963" spans="1:7" x14ac:dyDescent="0.3">
      <c r="A963" s="370"/>
      <c r="B963" s="370"/>
      <c r="C963" s="373"/>
      <c r="D963" s="413"/>
      <c r="E963" s="370"/>
      <c r="F963" s="354"/>
      <c r="G963" s="140"/>
    </row>
    <row r="964" spans="1:7" x14ac:dyDescent="0.3">
      <c r="A964" s="361" t="s">
        <v>185</v>
      </c>
      <c r="B964" s="362" t="s">
        <v>206</v>
      </c>
      <c r="C964" s="399" t="s">
        <v>252</v>
      </c>
      <c r="D964" s="389"/>
      <c r="E964" s="390"/>
      <c r="F964" s="352"/>
      <c r="G964" s="191"/>
    </row>
    <row r="965" spans="1:7" x14ac:dyDescent="0.3">
      <c r="A965" s="361" t="s">
        <v>295</v>
      </c>
      <c r="B965" s="362" t="s">
        <v>206</v>
      </c>
      <c r="C965" s="399" t="s">
        <v>253</v>
      </c>
      <c r="D965" s="189"/>
      <c r="E965" s="392"/>
      <c r="F965" s="352"/>
      <c r="G965" s="191"/>
    </row>
    <row r="966" spans="1:7" x14ac:dyDescent="0.3">
      <c r="A966" s="361" t="s">
        <v>510</v>
      </c>
      <c r="B966" s="362" t="s">
        <v>482</v>
      </c>
      <c r="C966" s="400" t="s">
        <v>511</v>
      </c>
      <c r="D966" s="394"/>
      <c r="E966" s="395"/>
      <c r="F966" s="352"/>
      <c r="G966" s="191"/>
    </row>
    <row r="967" spans="1:7" x14ac:dyDescent="0.3">
      <c r="A967" s="370"/>
      <c r="B967" s="370"/>
      <c r="C967" s="373"/>
      <c r="D967" s="413"/>
      <c r="E967" s="370"/>
      <c r="F967" s="354"/>
      <c r="G967" s="140"/>
    </row>
    <row r="968" spans="1:7" x14ac:dyDescent="0.3">
      <c r="A968" s="366" t="s">
        <v>186</v>
      </c>
      <c r="B968" s="362" t="s">
        <v>207</v>
      </c>
      <c r="C968" s="399" t="s">
        <v>254</v>
      </c>
      <c r="D968" s="389"/>
      <c r="E968" s="390"/>
      <c r="F968" s="352"/>
      <c r="G968" s="191"/>
    </row>
    <row r="969" spans="1:7" x14ac:dyDescent="0.3">
      <c r="A969" s="366" t="s">
        <v>247</v>
      </c>
      <c r="B969" s="362" t="s">
        <v>207</v>
      </c>
      <c r="C969" s="399" t="s">
        <v>255</v>
      </c>
      <c r="D969" s="189"/>
      <c r="E969" s="392"/>
      <c r="F969" s="352"/>
      <c r="G969" s="191"/>
    </row>
    <row r="970" spans="1:7" x14ac:dyDescent="0.3">
      <c r="A970" s="366" t="s">
        <v>512</v>
      </c>
      <c r="B970" s="362" t="s">
        <v>484</v>
      </c>
      <c r="C970" s="400" t="s">
        <v>513</v>
      </c>
      <c r="D970" s="394"/>
      <c r="E970" s="395"/>
      <c r="F970" s="352"/>
      <c r="G970" s="191"/>
    </row>
    <row r="971" spans="1:7" x14ac:dyDescent="0.3">
      <c r="A971" s="370"/>
      <c r="B971" s="370"/>
      <c r="C971" s="373"/>
      <c r="D971" s="413"/>
      <c r="E971" s="370"/>
      <c r="F971" s="354"/>
      <c r="G971" s="140"/>
    </row>
    <row r="972" spans="1:7" x14ac:dyDescent="0.3">
      <c r="A972" s="376" t="s">
        <v>187</v>
      </c>
      <c r="B972" s="362" t="s">
        <v>208</v>
      </c>
      <c r="C972" s="399" t="s">
        <v>256</v>
      </c>
      <c r="D972" s="389"/>
      <c r="E972" s="390"/>
      <c r="F972" s="352"/>
      <c r="G972" s="191"/>
    </row>
    <row r="973" spans="1:7" x14ac:dyDescent="0.3">
      <c r="A973" s="376" t="s">
        <v>248</v>
      </c>
      <c r="B973" s="362" t="s">
        <v>208</v>
      </c>
      <c r="C973" s="399" t="s">
        <v>257</v>
      </c>
      <c r="D973" s="189"/>
      <c r="E973" s="392"/>
      <c r="F973" s="352"/>
      <c r="G973" s="191"/>
    </row>
    <row r="974" spans="1:7" x14ac:dyDescent="0.3">
      <c r="A974" s="370"/>
      <c r="B974" s="370"/>
      <c r="C974" s="373"/>
      <c r="D974" s="370"/>
      <c r="E974" s="370"/>
      <c r="F974" s="354"/>
      <c r="G974" s="140"/>
    </row>
    <row r="975" spans="1:7" x14ac:dyDescent="0.3">
      <c r="A975" s="363" t="s">
        <v>188</v>
      </c>
      <c r="B975" s="362" t="s">
        <v>209</v>
      </c>
      <c r="C975" s="399" t="s">
        <v>258</v>
      </c>
      <c r="D975" s="389"/>
      <c r="E975" s="390"/>
      <c r="F975" s="352"/>
      <c r="G975" s="191"/>
    </row>
    <row r="976" spans="1:7" x14ac:dyDescent="0.3">
      <c r="A976" s="363" t="s">
        <v>249</v>
      </c>
      <c r="B976" s="362" t="s">
        <v>209</v>
      </c>
      <c r="C976" s="399" t="s">
        <v>259</v>
      </c>
      <c r="D976" s="189"/>
      <c r="E976" s="392"/>
      <c r="F976" s="352"/>
      <c r="G976" s="191"/>
    </row>
    <row r="977" spans="1:7" x14ac:dyDescent="0.3">
      <c r="A977" s="370"/>
      <c r="B977" s="370"/>
      <c r="C977" s="373"/>
      <c r="D977" s="370"/>
      <c r="E977" s="370"/>
      <c r="F977" s="354"/>
      <c r="G977" s="140"/>
    </row>
    <row r="978" spans="1:7" x14ac:dyDescent="0.3">
      <c r="A978" s="363" t="s">
        <v>189</v>
      </c>
      <c r="B978" s="362" t="s">
        <v>210</v>
      </c>
      <c r="C978" s="399" t="s">
        <v>260</v>
      </c>
      <c r="D978" s="389"/>
      <c r="E978" s="390"/>
      <c r="F978" s="352"/>
      <c r="G978" s="191"/>
    </row>
    <row r="979" spans="1:7" x14ac:dyDescent="0.3">
      <c r="A979" s="370"/>
      <c r="B979" s="370"/>
      <c r="C979" s="373"/>
      <c r="D979" s="370"/>
      <c r="E979" s="370"/>
      <c r="F979" s="354"/>
      <c r="G979" s="140"/>
    </row>
    <row r="980" spans="1:7" x14ac:dyDescent="0.3">
      <c r="A980" s="377" t="s">
        <v>270</v>
      </c>
      <c r="B980" s="377" t="s">
        <v>268</v>
      </c>
      <c r="C980" s="399">
        <v>84</v>
      </c>
      <c r="D980" s="385"/>
      <c r="E980" s="392"/>
      <c r="F980" s="352"/>
      <c r="G980" s="191"/>
    </row>
    <row r="981" spans="1:7" x14ac:dyDescent="0.3">
      <c r="A981" s="370"/>
      <c r="B981" s="370"/>
      <c r="C981" s="373"/>
      <c r="D981" s="370"/>
      <c r="E981" s="370"/>
      <c r="F981" s="354"/>
      <c r="G981" s="140"/>
    </row>
    <row r="982" spans="1:7" x14ac:dyDescent="0.3">
      <c r="A982" s="377" t="s">
        <v>271</v>
      </c>
      <c r="B982" s="377" t="s">
        <v>268</v>
      </c>
      <c r="C982" s="399">
        <v>85</v>
      </c>
      <c r="D982" s="385"/>
      <c r="E982" s="392"/>
      <c r="F982" s="352"/>
      <c r="G982" s="191"/>
    </row>
    <row r="983" spans="1:7" x14ac:dyDescent="0.3">
      <c r="A983" s="370"/>
      <c r="B983" s="370"/>
      <c r="C983" s="373"/>
      <c r="D983" s="370"/>
      <c r="E983" s="370"/>
      <c r="F983" s="354"/>
      <c r="G983" s="140"/>
    </row>
    <row r="984" spans="1:7" ht="15" thickBot="1" x14ac:dyDescent="0.35">
      <c r="A984" s="378" t="s">
        <v>261</v>
      </c>
      <c r="B984" s="368" t="s">
        <v>268</v>
      </c>
      <c r="C984" s="399" t="s">
        <v>262</v>
      </c>
      <c r="D984" s="401"/>
      <c r="E984" s="402"/>
      <c r="F984" s="352"/>
      <c r="G984" s="191"/>
    </row>
    <row r="985" spans="1:7" ht="15" thickBot="1" x14ac:dyDescent="0.35">
      <c r="A985" s="187"/>
      <c r="B985" s="186"/>
      <c r="C985" s="185"/>
      <c r="D985" s="184"/>
      <c r="E985" s="183"/>
      <c r="F985" s="141"/>
      <c r="G985" s="67"/>
    </row>
    <row r="986" spans="1:7" x14ac:dyDescent="0.3">
      <c r="A986" s="188" t="s">
        <v>274</v>
      </c>
      <c r="F986" s="45"/>
      <c r="G986" s="45"/>
    </row>
    <row r="987" spans="1:7" ht="28.8" x14ac:dyDescent="0.3">
      <c r="A987" s="383" t="s">
        <v>168</v>
      </c>
      <c r="B987" s="384" t="s">
        <v>169</v>
      </c>
      <c r="C987" s="384" t="s">
        <v>234</v>
      </c>
      <c r="D987" s="384" t="s">
        <v>214</v>
      </c>
      <c r="E987" s="384" t="s">
        <v>213</v>
      </c>
      <c r="F987" s="353"/>
      <c r="G987" s="66"/>
    </row>
    <row r="988" spans="1:7" x14ac:dyDescent="0.3">
      <c r="A988" s="360" t="s">
        <v>171</v>
      </c>
      <c r="B988" s="359" t="s">
        <v>192</v>
      </c>
      <c r="C988" s="391" t="s">
        <v>264</v>
      </c>
      <c r="D988" s="389"/>
      <c r="E988" s="421"/>
      <c r="F988" s="356"/>
      <c r="G988" s="145"/>
    </row>
    <row r="989" spans="1:7" x14ac:dyDescent="0.3">
      <c r="A989" s="377" t="s">
        <v>270</v>
      </c>
      <c r="B989" s="377" t="s">
        <v>268</v>
      </c>
      <c r="C989" s="399">
        <v>84</v>
      </c>
      <c r="D989" s="385"/>
      <c r="E989" s="392"/>
      <c r="F989" s="352"/>
      <c r="G989" s="191"/>
    </row>
    <row r="990" spans="1:7" x14ac:dyDescent="0.3">
      <c r="A990" s="377" t="s">
        <v>271</v>
      </c>
      <c r="B990" s="377" t="s">
        <v>268</v>
      </c>
      <c r="C990" s="399">
        <v>85</v>
      </c>
      <c r="D990" s="385"/>
      <c r="E990" s="392"/>
      <c r="F990" s="352"/>
      <c r="G990" s="191"/>
    </row>
    <row r="991" spans="1:7" ht="15" thickBot="1" x14ac:dyDescent="0.35">
      <c r="A991" s="378" t="s">
        <v>261</v>
      </c>
      <c r="B991" s="368" t="s">
        <v>268</v>
      </c>
      <c r="C991" s="399" t="s">
        <v>262</v>
      </c>
      <c r="D991" s="401"/>
      <c r="E991" s="402"/>
      <c r="F991" s="352"/>
      <c r="G991" s="191"/>
    </row>
    <row r="992" spans="1:7" ht="15" thickBot="1" x14ac:dyDescent="0.35">
      <c r="A992" s="187"/>
      <c r="B992" s="186"/>
      <c r="C992" s="185"/>
      <c r="D992" s="184"/>
      <c r="E992" s="183"/>
      <c r="F992" s="141"/>
      <c r="G992" s="67"/>
    </row>
    <row r="993" spans="1:7" x14ac:dyDescent="0.3">
      <c r="A993" s="188" t="s">
        <v>273</v>
      </c>
      <c r="F993" s="45"/>
      <c r="G993" s="45"/>
    </row>
    <row r="994" spans="1:7" ht="28.8" x14ac:dyDescent="0.3">
      <c r="A994" s="383" t="s">
        <v>168</v>
      </c>
      <c r="B994" s="384" t="s">
        <v>169</v>
      </c>
      <c r="C994" s="384" t="s">
        <v>234</v>
      </c>
      <c r="D994" s="384" t="s">
        <v>214</v>
      </c>
      <c r="E994" s="384" t="s">
        <v>213</v>
      </c>
      <c r="F994" s="353"/>
      <c r="G994" s="66"/>
    </row>
    <row r="995" spans="1:7" x14ac:dyDescent="0.3">
      <c r="A995" s="360" t="s">
        <v>177</v>
      </c>
      <c r="B995" s="362" t="s">
        <v>198</v>
      </c>
      <c r="C995" s="391" t="s">
        <v>263</v>
      </c>
      <c r="D995" s="389"/>
      <c r="E995" s="422"/>
      <c r="F995" s="355"/>
      <c r="G995" s="142"/>
    </row>
    <row r="996" spans="1:7" x14ac:dyDescent="0.3">
      <c r="A996" s="377" t="s">
        <v>270</v>
      </c>
      <c r="B996" s="377" t="s">
        <v>268</v>
      </c>
      <c r="C996" s="399">
        <v>84</v>
      </c>
      <c r="D996" s="385"/>
      <c r="E996" s="392"/>
      <c r="F996" s="352"/>
      <c r="G996" s="191"/>
    </row>
    <row r="997" spans="1:7" x14ac:dyDescent="0.3">
      <c r="A997" s="377" t="s">
        <v>271</v>
      </c>
      <c r="B997" s="377" t="s">
        <v>268</v>
      </c>
      <c r="C997" s="399">
        <v>85</v>
      </c>
      <c r="D997" s="385"/>
      <c r="E997" s="392"/>
      <c r="F997" s="352"/>
      <c r="G997" s="191"/>
    </row>
    <row r="998" spans="1:7" ht="15" thickBot="1" x14ac:dyDescent="0.35">
      <c r="A998" s="378" t="s">
        <v>261</v>
      </c>
      <c r="B998" s="368" t="s">
        <v>268</v>
      </c>
      <c r="C998" s="399" t="s">
        <v>262</v>
      </c>
      <c r="D998" s="401"/>
      <c r="E998" s="402"/>
      <c r="F998" s="352"/>
      <c r="G998" s="191"/>
    </row>
    <row r="999" spans="1:7" ht="15" thickBot="1" x14ac:dyDescent="0.35">
      <c r="A999" s="187"/>
      <c r="B999" s="186"/>
      <c r="C999" s="185"/>
      <c r="D999" s="184"/>
      <c r="E999" s="183"/>
      <c r="F999" s="141"/>
      <c r="G999" s="67"/>
    </row>
    <row r="1000" spans="1:7" ht="15" thickBot="1" x14ac:dyDescent="0.35"/>
    <row r="1001" spans="1:7" ht="15" thickBot="1" x14ac:dyDescent="0.35">
      <c r="B1001" s="505" t="s">
        <v>410</v>
      </c>
      <c r="C1001" s="506"/>
      <c r="D1001" s="182"/>
    </row>
    <row r="1002" spans="1:7" ht="15" thickBot="1" x14ac:dyDescent="0.35">
      <c r="B1002" s="505" t="s">
        <v>454</v>
      </c>
      <c r="C1002" s="506"/>
      <c r="D1002" s="182"/>
      <c r="E1002" s="181"/>
    </row>
    <row r="1004" spans="1:7" ht="15" thickBot="1" x14ac:dyDescent="0.35"/>
    <row r="1005" spans="1:7" ht="29.4" thickBot="1" x14ac:dyDescent="0.6">
      <c r="A1005" s="502" t="s">
        <v>373</v>
      </c>
      <c r="B1005" s="503"/>
      <c r="C1005" s="503"/>
      <c r="D1005" s="503"/>
      <c r="E1005" s="503"/>
      <c r="F1005" s="143"/>
      <c r="G1005" s="144"/>
    </row>
    <row r="1006" spans="1:7" x14ac:dyDescent="0.3">
      <c r="A1006" s="190"/>
      <c r="B1006" s="190"/>
      <c r="C1006" s="190"/>
      <c r="D1006" s="190"/>
      <c r="E1006" s="190"/>
    </row>
    <row r="1007" spans="1:7" x14ac:dyDescent="0.3">
      <c r="A1007" s="194" t="s">
        <v>269</v>
      </c>
    </row>
    <row r="1008" spans="1:7" ht="28.8" x14ac:dyDescent="0.3">
      <c r="A1008" s="383" t="s">
        <v>168</v>
      </c>
      <c r="B1008" s="384" t="s">
        <v>169</v>
      </c>
      <c r="C1008" s="384" t="s">
        <v>234</v>
      </c>
      <c r="D1008" s="384" t="s">
        <v>266</v>
      </c>
      <c r="E1008" s="384" t="s">
        <v>213</v>
      </c>
      <c r="F1008" s="353"/>
      <c r="G1008" s="66"/>
    </row>
    <row r="1009" spans="1:7" x14ac:dyDescent="0.3">
      <c r="A1009" s="368" t="s">
        <v>261</v>
      </c>
      <c r="B1009" s="368" t="s">
        <v>268</v>
      </c>
      <c r="C1009" s="388" t="s">
        <v>262</v>
      </c>
      <c r="D1009" s="389"/>
      <c r="E1009" s="390"/>
      <c r="F1009" s="352"/>
      <c r="G1009" s="191"/>
    </row>
    <row r="1010" spans="1:7" x14ac:dyDescent="0.3">
      <c r="A1010" s="190"/>
      <c r="B1010" s="190"/>
      <c r="C1010" s="190"/>
      <c r="D1010" s="190"/>
      <c r="E1010" s="190"/>
      <c r="F1010" s="65"/>
      <c r="G1010" s="65"/>
    </row>
    <row r="1011" spans="1:7" x14ac:dyDescent="0.3">
      <c r="A1011" s="194" t="s">
        <v>277</v>
      </c>
      <c r="F1011" s="45"/>
      <c r="G1011" s="45"/>
    </row>
    <row r="1012" spans="1:7" ht="28.8" x14ac:dyDescent="0.3">
      <c r="A1012" s="383" t="s">
        <v>168</v>
      </c>
      <c r="B1012" s="384" t="s">
        <v>169</v>
      </c>
      <c r="C1012" s="384" t="s">
        <v>234</v>
      </c>
      <c r="D1012" s="384" t="s">
        <v>266</v>
      </c>
      <c r="E1012" s="384" t="s">
        <v>213</v>
      </c>
      <c r="F1012" s="353"/>
      <c r="G1012" s="66"/>
    </row>
    <row r="1013" spans="1:7" x14ac:dyDescent="0.3">
      <c r="A1013" s="368" t="s">
        <v>277</v>
      </c>
      <c r="B1013" s="368" t="s">
        <v>268</v>
      </c>
      <c r="C1013" s="388" t="s">
        <v>262</v>
      </c>
      <c r="D1013" s="389"/>
      <c r="E1013" s="390"/>
      <c r="F1013" s="352"/>
      <c r="G1013" s="191"/>
    </row>
    <row r="1014" spans="1:7" x14ac:dyDescent="0.3">
      <c r="A1014" s="190"/>
      <c r="B1014" s="190"/>
      <c r="C1014" s="190"/>
      <c r="D1014" s="190"/>
      <c r="E1014" s="190"/>
      <c r="F1014" s="65"/>
      <c r="G1014" s="65"/>
    </row>
    <row r="1015" spans="1:7" x14ac:dyDescent="0.3">
      <c r="A1015" s="190" t="s">
        <v>283</v>
      </c>
      <c r="B1015" s="190"/>
      <c r="C1015" s="190"/>
      <c r="D1015" s="190"/>
      <c r="E1015" s="190"/>
      <c r="F1015" s="65"/>
      <c r="G1015" s="65"/>
    </row>
    <row r="1016" spans="1:7" ht="28.8" x14ac:dyDescent="0.3">
      <c r="A1016" s="383" t="s">
        <v>168</v>
      </c>
      <c r="B1016" s="384" t="s">
        <v>169</v>
      </c>
      <c r="C1016" s="384" t="s">
        <v>234</v>
      </c>
      <c r="D1016" s="384" t="s">
        <v>214</v>
      </c>
      <c r="E1016" s="384" t="s">
        <v>213</v>
      </c>
      <c r="F1016" s="353"/>
      <c r="G1016" s="66"/>
    </row>
    <row r="1017" spans="1:7" x14ac:dyDescent="0.3">
      <c r="A1017" s="369" t="s">
        <v>170</v>
      </c>
      <c r="B1017" s="359" t="s">
        <v>191</v>
      </c>
      <c r="C1017" s="391" t="s">
        <v>215</v>
      </c>
      <c r="D1017" s="389"/>
      <c r="E1017" s="390"/>
      <c r="F1017" s="352"/>
      <c r="G1017" s="191"/>
    </row>
    <row r="1018" spans="1:7" x14ac:dyDescent="0.3">
      <c r="A1018" s="369" t="s">
        <v>212</v>
      </c>
      <c r="B1018" s="359" t="s">
        <v>191</v>
      </c>
      <c r="C1018" s="391" t="s">
        <v>216</v>
      </c>
      <c r="D1018" s="189"/>
      <c r="E1018" s="392"/>
      <c r="F1018" s="352"/>
      <c r="G1018" s="191"/>
    </row>
    <row r="1019" spans="1:7" x14ac:dyDescent="0.3">
      <c r="A1019" s="369" t="s">
        <v>485</v>
      </c>
      <c r="B1019" s="359" t="s">
        <v>463</v>
      </c>
      <c r="C1019" s="393" t="s">
        <v>486</v>
      </c>
      <c r="D1019" s="394"/>
      <c r="E1019" s="395"/>
      <c r="F1019" s="352"/>
      <c r="G1019" s="191"/>
    </row>
    <row r="1020" spans="1:7" x14ac:dyDescent="0.3">
      <c r="A1020" s="370"/>
      <c r="B1020" s="370"/>
      <c r="C1020" s="373"/>
      <c r="D1020" s="413"/>
      <c r="E1020" s="370"/>
      <c r="F1020" s="354"/>
      <c r="G1020" s="140"/>
    </row>
    <row r="1021" spans="1:7" x14ac:dyDescent="0.3">
      <c r="A1021" s="372" t="s">
        <v>172</v>
      </c>
      <c r="B1021" s="362" t="s">
        <v>193</v>
      </c>
      <c r="C1021" s="391" t="s">
        <v>217</v>
      </c>
      <c r="D1021" s="389"/>
      <c r="E1021" s="390"/>
      <c r="F1021" s="352"/>
      <c r="G1021" s="191"/>
    </row>
    <row r="1022" spans="1:7" x14ac:dyDescent="0.3">
      <c r="A1022" s="370"/>
      <c r="B1022" s="370"/>
      <c r="C1022" s="373"/>
      <c r="D1022" s="370"/>
      <c r="E1022" s="370"/>
      <c r="F1022" s="354"/>
      <c r="G1022" s="140"/>
    </row>
    <row r="1023" spans="1:7" x14ac:dyDescent="0.3">
      <c r="A1023" s="374" t="s">
        <v>173</v>
      </c>
      <c r="B1023" s="362" t="s">
        <v>194</v>
      </c>
      <c r="C1023" s="391" t="s">
        <v>219</v>
      </c>
      <c r="D1023" s="389"/>
      <c r="E1023" s="390"/>
      <c r="F1023" s="352"/>
      <c r="G1023" s="191"/>
    </row>
    <row r="1024" spans="1:7" x14ac:dyDescent="0.3">
      <c r="A1024" s="374" t="s">
        <v>218</v>
      </c>
      <c r="B1024" s="362" t="s">
        <v>194</v>
      </c>
      <c r="C1024" s="391" t="s">
        <v>222</v>
      </c>
      <c r="D1024" s="189"/>
      <c r="E1024" s="392"/>
      <c r="F1024" s="352"/>
      <c r="G1024" s="191"/>
    </row>
    <row r="1025" spans="1:7" x14ac:dyDescent="0.3">
      <c r="A1025" s="374" t="s">
        <v>487</v>
      </c>
      <c r="B1025" s="362" t="s">
        <v>465</v>
      </c>
      <c r="C1025" s="393" t="s">
        <v>488</v>
      </c>
      <c r="D1025" s="397"/>
      <c r="E1025" s="395"/>
      <c r="F1025" s="352"/>
      <c r="G1025" s="191"/>
    </row>
    <row r="1026" spans="1:7" x14ac:dyDescent="0.3">
      <c r="A1026" s="374" t="s">
        <v>560</v>
      </c>
      <c r="B1026" s="362" t="s">
        <v>465</v>
      </c>
      <c r="C1026" s="393" t="s">
        <v>489</v>
      </c>
      <c r="D1026" s="397"/>
      <c r="E1026" s="398"/>
      <c r="F1026" s="352"/>
      <c r="G1026" s="191"/>
    </row>
    <row r="1027" spans="1:7" x14ac:dyDescent="0.3">
      <c r="A1027" s="374" t="s">
        <v>559</v>
      </c>
      <c r="B1027" s="362" t="s">
        <v>466</v>
      </c>
      <c r="C1027" s="393" t="s">
        <v>490</v>
      </c>
      <c r="D1027" s="394"/>
      <c r="E1027" s="395"/>
      <c r="F1027" s="352"/>
      <c r="G1027" s="191"/>
    </row>
    <row r="1028" spans="1:7" x14ac:dyDescent="0.3">
      <c r="A1028" s="370"/>
      <c r="B1028" s="370"/>
      <c r="C1028" s="373"/>
      <c r="D1028" s="413"/>
      <c r="E1028" s="370"/>
      <c r="F1028" s="354"/>
      <c r="G1028" s="140"/>
    </row>
    <row r="1029" spans="1:7" x14ac:dyDescent="0.3">
      <c r="A1029" s="405" t="s">
        <v>174</v>
      </c>
      <c r="B1029" s="406" t="s">
        <v>195</v>
      </c>
      <c r="C1029" s="407" t="s">
        <v>221</v>
      </c>
      <c r="D1029" s="389"/>
      <c r="E1029" s="390"/>
      <c r="F1029" s="352"/>
      <c r="G1029" s="191"/>
    </row>
    <row r="1030" spans="1:7" x14ac:dyDescent="0.3">
      <c r="A1030" s="405" t="s">
        <v>220</v>
      </c>
      <c r="B1030" s="406" t="s">
        <v>195</v>
      </c>
      <c r="C1030" s="407" t="s">
        <v>223</v>
      </c>
      <c r="D1030" s="189"/>
      <c r="E1030" s="409"/>
      <c r="F1030" s="352"/>
      <c r="G1030" s="191"/>
    </row>
    <row r="1031" spans="1:7" x14ac:dyDescent="0.3">
      <c r="A1031" s="405" t="s">
        <v>491</v>
      </c>
      <c r="B1031" s="406" t="s">
        <v>468</v>
      </c>
      <c r="C1031" s="410" t="s">
        <v>492</v>
      </c>
      <c r="D1031" s="397"/>
      <c r="E1031" s="411"/>
      <c r="F1031" s="352"/>
      <c r="G1031" s="191"/>
    </row>
    <row r="1032" spans="1:7" x14ac:dyDescent="0.3">
      <c r="A1032" s="405" t="s">
        <v>561</v>
      </c>
      <c r="B1032" s="406" t="s">
        <v>468</v>
      </c>
      <c r="C1032" s="410" t="s">
        <v>493</v>
      </c>
      <c r="D1032" s="394"/>
      <c r="E1032" s="412"/>
      <c r="F1032" s="352"/>
      <c r="G1032" s="191"/>
    </row>
    <row r="1033" spans="1:7" x14ac:dyDescent="0.3">
      <c r="A1033" s="370"/>
      <c r="B1033" s="370"/>
      <c r="C1033" s="373"/>
      <c r="D1033" s="413"/>
      <c r="E1033" s="370"/>
      <c r="F1033" s="354"/>
      <c r="G1033" s="140"/>
    </row>
    <row r="1034" spans="1:7" x14ac:dyDescent="0.3">
      <c r="A1034" s="363" t="s">
        <v>175</v>
      </c>
      <c r="B1034" s="362" t="s">
        <v>196</v>
      </c>
      <c r="C1034" s="391" t="s">
        <v>225</v>
      </c>
      <c r="D1034" s="389"/>
      <c r="E1034" s="390"/>
      <c r="F1034" s="352"/>
      <c r="G1034" s="191"/>
    </row>
    <row r="1035" spans="1:7" x14ac:dyDescent="0.3">
      <c r="A1035" s="363" t="s">
        <v>224</v>
      </c>
      <c r="B1035" s="362" t="s">
        <v>196</v>
      </c>
      <c r="C1035" s="391" t="s">
        <v>226</v>
      </c>
      <c r="D1035" s="189"/>
      <c r="E1035" s="392"/>
      <c r="F1035" s="352"/>
      <c r="G1035" s="191"/>
    </row>
    <row r="1036" spans="1:7" x14ac:dyDescent="0.3">
      <c r="A1036" s="370"/>
      <c r="B1036" s="370"/>
      <c r="C1036" s="373"/>
      <c r="D1036" s="370"/>
      <c r="E1036" s="370"/>
      <c r="F1036" s="354"/>
      <c r="G1036" s="140"/>
    </row>
    <row r="1037" spans="1:7" x14ac:dyDescent="0.3">
      <c r="A1037" s="364" t="s">
        <v>176</v>
      </c>
      <c r="B1037" s="362" t="s">
        <v>197</v>
      </c>
      <c r="C1037" s="391" t="s">
        <v>228</v>
      </c>
      <c r="D1037" s="389"/>
      <c r="E1037" s="390"/>
      <c r="F1037" s="352"/>
      <c r="G1037" s="191"/>
    </row>
    <row r="1038" spans="1:7" x14ac:dyDescent="0.3">
      <c r="A1038" s="364" t="s">
        <v>227</v>
      </c>
      <c r="B1038" s="362" t="s">
        <v>197</v>
      </c>
      <c r="C1038" s="391" t="s">
        <v>229</v>
      </c>
      <c r="D1038" s="189"/>
      <c r="E1038" s="392"/>
      <c r="F1038" s="352"/>
      <c r="G1038" s="191"/>
    </row>
    <row r="1039" spans="1:7" x14ac:dyDescent="0.3">
      <c r="A1039" s="370"/>
      <c r="B1039" s="370"/>
      <c r="C1039" s="373"/>
      <c r="D1039" s="370"/>
      <c r="E1039" s="370"/>
      <c r="F1039" s="354"/>
      <c r="G1039" s="140"/>
    </row>
    <row r="1040" spans="1:7" x14ac:dyDescent="0.3">
      <c r="A1040" s="363" t="s">
        <v>178</v>
      </c>
      <c r="B1040" s="362" t="s">
        <v>199</v>
      </c>
      <c r="C1040" s="391" t="s">
        <v>231</v>
      </c>
      <c r="D1040" s="389"/>
      <c r="E1040" s="390"/>
      <c r="F1040" s="352"/>
      <c r="G1040" s="191"/>
    </row>
    <row r="1041" spans="1:7" x14ac:dyDescent="0.3">
      <c r="A1041" s="363" t="s">
        <v>230</v>
      </c>
      <c r="B1041" s="362" t="s">
        <v>199</v>
      </c>
      <c r="C1041" s="391" t="s">
        <v>232</v>
      </c>
      <c r="D1041" s="189"/>
      <c r="E1041" s="392"/>
      <c r="F1041" s="352"/>
      <c r="G1041" s="191"/>
    </row>
    <row r="1042" spans="1:7" x14ac:dyDescent="0.3">
      <c r="A1042" s="363" t="s">
        <v>494</v>
      </c>
      <c r="B1042" s="362" t="s">
        <v>470</v>
      </c>
      <c r="C1042" s="393" t="s">
        <v>495</v>
      </c>
      <c r="D1042" s="397"/>
      <c r="E1042" s="395"/>
      <c r="F1042" s="352"/>
      <c r="G1042" s="191"/>
    </row>
    <row r="1043" spans="1:7" x14ac:dyDescent="0.3">
      <c r="A1043" s="363" t="s">
        <v>562</v>
      </c>
      <c r="B1043" s="362" t="s">
        <v>470</v>
      </c>
      <c r="C1043" s="393" t="s">
        <v>496</v>
      </c>
      <c r="D1043" s="397"/>
      <c r="E1043" s="398"/>
      <c r="F1043" s="352"/>
      <c r="G1043" s="191"/>
    </row>
    <row r="1044" spans="1:7" x14ac:dyDescent="0.3">
      <c r="A1044" s="363" t="s">
        <v>497</v>
      </c>
      <c r="B1044" s="362" t="s">
        <v>472</v>
      </c>
      <c r="C1044" s="393" t="s">
        <v>498</v>
      </c>
      <c r="D1044" s="394"/>
      <c r="E1044" s="395"/>
      <c r="F1044" s="352"/>
      <c r="G1044" s="191"/>
    </row>
    <row r="1045" spans="1:7" x14ac:dyDescent="0.3">
      <c r="A1045" s="370"/>
      <c r="B1045" s="370"/>
      <c r="C1045" s="373"/>
      <c r="D1045" s="413"/>
      <c r="E1045" s="370"/>
      <c r="F1045" s="354"/>
      <c r="G1045" s="140"/>
    </row>
    <row r="1046" spans="1:7" x14ac:dyDescent="0.3">
      <c r="A1046" s="363" t="s">
        <v>179</v>
      </c>
      <c r="B1046" s="362" t="s">
        <v>200</v>
      </c>
      <c r="C1046" s="391" t="s">
        <v>233</v>
      </c>
      <c r="D1046" s="389"/>
      <c r="E1046" s="390"/>
      <c r="F1046" s="352"/>
      <c r="G1046" s="191"/>
    </row>
    <row r="1047" spans="1:7" x14ac:dyDescent="0.3">
      <c r="A1047" s="370"/>
      <c r="B1047" s="370"/>
      <c r="C1047" s="373"/>
      <c r="D1047" s="370"/>
      <c r="E1047" s="370"/>
      <c r="F1047" s="354"/>
      <c r="G1047" s="140"/>
    </row>
    <row r="1048" spans="1:7" x14ac:dyDescent="0.3">
      <c r="A1048" s="363" t="s">
        <v>180</v>
      </c>
      <c r="B1048" s="362" t="s">
        <v>201</v>
      </c>
      <c r="C1048" s="391" t="s">
        <v>235</v>
      </c>
      <c r="D1048" s="389"/>
      <c r="E1048" s="390"/>
      <c r="F1048" s="352"/>
      <c r="G1048" s="191"/>
    </row>
    <row r="1049" spans="1:7" x14ac:dyDescent="0.3">
      <c r="A1049" s="363" t="s">
        <v>453</v>
      </c>
      <c r="B1049" s="362" t="s">
        <v>201</v>
      </c>
      <c r="C1049" s="375" t="s">
        <v>236</v>
      </c>
      <c r="D1049" s="189"/>
      <c r="E1049" s="392"/>
      <c r="F1049" s="352"/>
      <c r="G1049" s="191"/>
    </row>
    <row r="1050" spans="1:7" x14ac:dyDescent="0.3">
      <c r="A1050" s="370"/>
      <c r="B1050" s="370"/>
      <c r="C1050" s="373"/>
      <c r="D1050" s="370"/>
      <c r="E1050" s="370"/>
      <c r="F1050" s="354"/>
      <c r="G1050" s="140"/>
    </row>
    <row r="1051" spans="1:7" x14ac:dyDescent="0.3">
      <c r="A1051" s="363" t="s">
        <v>181</v>
      </c>
      <c r="B1051" s="362" t="s">
        <v>202</v>
      </c>
      <c r="C1051" s="399" t="s">
        <v>238</v>
      </c>
      <c r="D1051" s="389"/>
      <c r="E1051" s="390"/>
      <c r="F1051" s="352"/>
      <c r="G1051" s="191"/>
    </row>
    <row r="1052" spans="1:7" x14ac:dyDescent="0.3">
      <c r="A1052" s="363" t="s">
        <v>237</v>
      </c>
      <c r="B1052" s="362" t="s">
        <v>202</v>
      </c>
      <c r="C1052" s="399" t="s">
        <v>239</v>
      </c>
      <c r="D1052" s="189"/>
      <c r="E1052" s="392"/>
      <c r="F1052" s="352"/>
      <c r="G1052" s="191"/>
    </row>
    <row r="1053" spans="1:7" x14ac:dyDescent="0.3">
      <c r="A1053" s="363" t="s">
        <v>499</v>
      </c>
      <c r="B1053" s="362" t="s">
        <v>474</v>
      </c>
      <c r="C1053" s="400" t="s">
        <v>500</v>
      </c>
      <c r="D1053" s="397"/>
      <c r="E1053" s="395"/>
      <c r="F1053" s="352"/>
      <c r="G1053" s="191"/>
    </row>
    <row r="1054" spans="1:7" x14ac:dyDescent="0.3">
      <c r="A1054" s="363" t="s">
        <v>563</v>
      </c>
      <c r="B1054" s="362" t="s">
        <v>474</v>
      </c>
      <c r="C1054" s="400" t="s">
        <v>501</v>
      </c>
      <c r="D1054" s="394"/>
      <c r="E1054" s="398"/>
      <c r="F1054" s="352"/>
      <c r="G1054" s="191"/>
    </row>
    <row r="1055" spans="1:7" x14ac:dyDescent="0.3">
      <c r="A1055" s="370"/>
      <c r="B1055" s="370"/>
      <c r="C1055" s="373"/>
      <c r="D1055" s="413"/>
      <c r="E1055" s="370"/>
      <c r="F1055" s="354"/>
      <c r="G1055" s="140"/>
    </row>
    <row r="1056" spans="1:7" x14ac:dyDescent="0.3">
      <c r="A1056" s="363" t="s">
        <v>182</v>
      </c>
      <c r="B1056" s="362" t="s">
        <v>203</v>
      </c>
      <c r="C1056" s="399" t="s">
        <v>241</v>
      </c>
      <c r="D1056" s="389"/>
      <c r="E1056" s="390"/>
      <c r="F1056" s="352"/>
      <c r="G1056" s="191"/>
    </row>
    <row r="1057" spans="1:7" x14ac:dyDescent="0.3">
      <c r="A1057" s="363" t="s">
        <v>240</v>
      </c>
      <c r="B1057" s="362" t="s">
        <v>203</v>
      </c>
      <c r="C1057" s="399" t="s">
        <v>242</v>
      </c>
      <c r="D1057" s="189"/>
      <c r="E1057" s="392"/>
      <c r="F1057" s="352"/>
      <c r="G1057" s="191"/>
    </row>
    <row r="1058" spans="1:7" x14ac:dyDescent="0.3">
      <c r="A1058" s="363" t="s">
        <v>502</v>
      </c>
      <c r="B1058" s="362" t="s">
        <v>476</v>
      </c>
      <c r="C1058" s="400" t="s">
        <v>503</v>
      </c>
      <c r="D1058" s="394"/>
      <c r="E1058" s="395"/>
      <c r="F1058" s="352"/>
      <c r="G1058" s="191"/>
    </row>
    <row r="1059" spans="1:7" x14ac:dyDescent="0.3">
      <c r="A1059" s="370"/>
      <c r="B1059" s="370"/>
      <c r="C1059" s="373"/>
      <c r="D1059" s="413"/>
      <c r="E1059" s="370"/>
      <c r="F1059" s="354"/>
      <c r="G1059" s="140"/>
    </row>
    <row r="1060" spans="1:7" x14ac:dyDescent="0.3">
      <c r="A1060" s="363" t="s">
        <v>183</v>
      </c>
      <c r="B1060" s="362" t="s">
        <v>204</v>
      </c>
      <c r="C1060" s="399" t="s">
        <v>243</v>
      </c>
      <c r="D1060" s="389"/>
      <c r="E1060" s="390"/>
      <c r="F1060" s="352"/>
      <c r="G1060" s="191"/>
    </row>
    <row r="1061" spans="1:7" x14ac:dyDescent="0.3">
      <c r="A1061" s="363" t="s">
        <v>245</v>
      </c>
      <c r="B1061" s="362" t="s">
        <v>204</v>
      </c>
      <c r="C1061" s="399" t="s">
        <v>244</v>
      </c>
      <c r="D1061" s="189"/>
      <c r="E1061" s="392"/>
      <c r="F1061" s="352"/>
      <c r="G1061" s="191"/>
    </row>
    <row r="1062" spans="1:7" x14ac:dyDescent="0.3">
      <c r="A1062" s="363" t="s">
        <v>504</v>
      </c>
      <c r="B1062" s="362" t="s">
        <v>478</v>
      </c>
      <c r="C1062" s="400" t="s">
        <v>505</v>
      </c>
      <c r="D1062" s="397"/>
      <c r="E1062" s="395"/>
      <c r="F1062" s="352"/>
      <c r="G1062" s="191"/>
    </row>
    <row r="1063" spans="1:7" x14ac:dyDescent="0.3">
      <c r="A1063" s="363" t="s">
        <v>564</v>
      </c>
      <c r="B1063" s="362" t="s">
        <v>478</v>
      </c>
      <c r="C1063" s="400" t="s">
        <v>506</v>
      </c>
      <c r="D1063" s="394"/>
      <c r="E1063" s="398"/>
      <c r="F1063" s="352"/>
      <c r="G1063" s="191"/>
    </row>
    <row r="1064" spans="1:7" x14ac:dyDescent="0.3">
      <c r="A1064" s="370"/>
      <c r="B1064" s="370"/>
      <c r="C1064" s="373"/>
      <c r="D1064" s="413"/>
      <c r="E1064" s="370"/>
      <c r="F1064" s="354"/>
      <c r="G1064" s="140"/>
    </row>
    <row r="1065" spans="1:7" x14ac:dyDescent="0.3">
      <c r="A1065" s="363" t="s">
        <v>184</v>
      </c>
      <c r="B1065" s="362" t="s">
        <v>205</v>
      </c>
      <c r="C1065" s="399" t="s">
        <v>250</v>
      </c>
      <c r="D1065" s="389"/>
      <c r="E1065" s="390"/>
      <c r="F1065" s="352"/>
      <c r="G1065" s="191"/>
    </row>
    <row r="1066" spans="1:7" x14ac:dyDescent="0.3">
      <c r="A1066" s="363" t="s">
        <v>246</v>
      </c>
      <c r="B1066" s="362" t="s">
        <v>205</v>
      </c>
      <c r="C1066" s="399" t="s">
        <v>251</v>
      </c>
      <c r="D1066" s="189"/>
      <c r="E1066" s="392"/>
      <c r="F1066" s="352"/>
      <c r="G1066" s="191"/>
    </row>
    <row r="1067" spans="1:7" x14ac:dyDescent="0.3">
      <c r="A1067" s="363" t="s">
        <v>507</v>
      </c>
      <c r="B1067" s="362" t="s">
        <v>480</v>
      </c>
      <c r="C1067" s="400" t="s">
        <v>508</v>
      </c>
      <c r="D1067" s="397"/>
      <c r="E1067" s="395"/>
      <c r="F1067" s="352"/>
      <c r="G1067" s="191"/>
    </row>
    <row r="1068" spans="1:7" x14ac:dyDescent="0.3">
      <c r="A1068" s="363" t="s">
        <v>565</v>
      </c>
      <c r="B1068" s="362" t="s">
        <v>480</v>
      </c>
      <c r="C1068" s="400" t="s">
        <v>509</v>
      </c>
      <c r="D1068" s="394"/>
      <c r="E1068" s="398"/>
      <c r="F1068" s="352"/>
      <c r="G1068" s="191"/>
    </row>
    <row r="1069" spans="1:7" x14ac:dyDescent="0.3">
      <c r="A1069" s="370"/>
      <c r="B1069" s="370"/>
      <c r="C1069" s="373"/>
      <c r="D1069" s="413"/>
      <c r="E1069" s="370"/>
      <c r="F1069" s="354"/>
      <c r="G1069" s="140"/>
    </row>
    <row r="1070" spans="1:7" x14ac:dyDescent="0.3">
      <c r="A1070" s="361" t="s">
        <v>185</v>
      </c>
      <c r="B1070" s="362" t="s">
        <v>206</v>
      </c>
      <c r="C1070" s="399" t="s">
        <v>252</v>
      </c>
      <c r="D1070" s="389"/>
      <c r="E1070" s="390"/>
      <c r="F1070" s="352"/>
      <c r="G1070" s="191"/>
    </row>
    <row r="1071" spans="1:7" x14ac:dyDescent="0.3">
      <c r="A1071" s="361" t="s">
        <v>295</v>
      </c>
      <c r="B1071" s="362" t="s">
        <v>206</v>
      </c>
      <c r="C1071" s="399" t="s">
        <v>253</v>
      </c>
      <c r="D1071" s="189"/>
      <c r="E1071" s="392"/>
      <c r="F1071" s="352"/>
      <c r="G1071" s="191"/>
    </row>
    <row r="1072" spans="1:7" x14ac:dyDescent="0.3">
      <c r="A1072" s="361" t="s">
        <v>510</v>
      </c>
      <c r="B1072" s="362" t="s">
        <v>482</v>
      </c>
      <c r="C1072" s="400" t="s">
        <v>511</v>
      </c>
      <c r="D1072" s="394"/>
      <c r="E1072" s="395"/>
      <c r="F1072" s="352"/>
      <c r="G1072" s="191"/>
    </row>
    <row r="1073" spans="1:7" x14ac:dyDescent="0.3">
      <c r="A1073" s="370"/>
      <c r="B1073" s="370"/>
      <c r="C1073" s="373"/>
      <c r="D1073" s="413"/>
      <c r="E1073" s="370"/>
      <c r="F1073" s="354"/>
      <c r="G1073" s="140"/>
    </row>
    <row r="1074" spans="1:7" x14ac:dyDescent="0.3">
      <c r="A1074" s="366" t="s">
        <v>186</v>
      </c>
      <c r="B1074" s="362" t="s">
        <v>207</v>
      </c>
      <c r="C1074" s="399" t="s">
        <v>254</v>
      </c>
      <c r="D1074" s="389"/>
      <c r="E1074" s="390"/>
      <c r="F1074" s="352"/>
      <c r="G1074" s="191"/>
    </row>
    <row r="1075" spans="1:7" x14ac:dyDescent="0.3">
      <c r="A1075" s="366" t="s">
        <v>247</v>
      </c>
      <c r="B1075" s="362" t="s">
        <v>207</v>
      </c>
      <c r="C1075" s="399" t="s">
        <v>255</v>
      </c>
      <c r="D1075" s="189"/>
      <c r="E1075" s="392"/>
      <c r="F1075" s="352"/>
      <c r="G1075" s="191"/>
    </row>
    <row r="1076" spans="1:7" x14ac:dyDescent="0.3">
      <c r="A1076" s="366" t="s">
        <v>512</v>
      </c>
      <c r="B1076" s="362" t="s">
        <v>484</v>
      </c>
      <c r="C1076" s="400" t="s">
        <v>513</v>
      </c>
      <c r="D1076" s="394"/>
      <c r="E1076" s="395"/>
      <c r="F1076" s="352"/>
      <c r="G1076" s="191"/>
    </row>
    <row r="1077" spans="1:7" x14ac:dyDescent="0.3">
      <c r="A1077" s="370"/>
      <c r="B1077" s="370"/>
      <c r="C1077" s="373"/>
      <c r="D1077" s="413"/>
      <c r="E1077" s="370"/>
      <c r="F1077" s="354"/>
      <c r="G1077" s="140"/>
    </row>
    <row r="1078" spans="1:7" x14ac:dyDescent="0.3">
      <c r="A1078" s="376" t="s">
        <v>187</v>
      </c>
      <c r="B1078" s="362" t="s">
        <v>208</v>
      </c>
      <c r="C1078" s="399" t="s">
        <v>256</v>
      </c>
      <c r="D1078" s="389"/>
      <c r="E1078" s="390"/>
      <c r="F1078" s="352"/>
      <c r="G1078" s="191"/>
    </row>
    <row r="1079" spans="1:7" x14ac:dyDescent="0.3">
      <c r="A1079" s="376" t="s">
        <v>248</v>
      </c>
      <c r="B1079" s="362" t="s">
        <v>208</v>
      </c>
      <c r="C1079" s="399" t="s">
        <v>257</v>
      </c>
      <c r="D1079" s="189"/>
      <c r="E1079" s="392"/>
      <c r="F1079" s="352"/>
      <c r="G1079" s="191"/>
    </row>
    <row r="1080" spans="1:7" x14ac:dyDescent="0.3">
      <c r="A1080" s="370"/>
      <c r="B1080" s="370"/>
      <c r="C1080" s="373"/>
      <c r="D1080" s="370"/>
      <c r="E1080" s="370"/>
      <c r="F1080" s="354"/>
      <c r="G1080" s="140"/>
    </row>
    <row r="1081" spans="1:7" x14ac:dyDescent="0.3">
      <c r="A1081" s="363" t="s">
        <v>188</v>
      </c>
      <c r="B1081" s="362" t="s">
        <v>209</v>
      </c>
      <c r="C1081" s="399" t="s">
        <v>258</v>
      </c>
      <c r="D1081" s="389"/>
      <c r="E1081" s="390"/>
      <c r="F1081" s="352"/>
      <c r="G1081" s="191"/>
    </row>
    <row r="1082" spans="1:7" x14ac:dyDescent="0.3">
      <c r="A1082" s="363" t="s">
        <v>249</v>
      </c>
      <c r="B1082" s="362" t="s">
        <v>209</v>
      </c>
      <c r="C1082" s="399" t="s">
        <v>259</v>
      </c>
      <c r="D1082" s="189"/>
      <c r="E1082" s="392"/>
      <c r="F1082" s="352"/>
      <c r="G1082" s="191"/>
    </row>
    <row r="1083" spans="1:7" x14ac:dyDescent="0.3">
      <c r="A1083" s="370"/>
      <c r="B1083" s="370"/>
      <c r="C1083" s="373"/>
      <c r="D1083" s="370"/>
      <c r="E1083" s="370"/>
      <c r="F1083" s="354"/>
      <c r="G1083" s="140"/>
    </row>
    <row r="1084" spans="1:7" x14ac:dyDescent="0.3">
      <c r="A1084" s="363" t="s">
        <v>189</v>
      </c>
      <c r="B1084" s="362" t="s">
        <v>210</v>
      </c>
      <c r="C1084" s="399" t="s">
        <v>260</v>
      </c>
      <c r="D1084" s="389"/>
      <c r="E1084" s="390"/>
      <c r="F1084" s="352"/>
      <c r="G1084" s="191"/>
    </row>
    <row r="1085" spans="1:7" x14ac:dyDescent="0.3">
      <c r="A1085" s="370"/>
      <c r="B1085" s="370"/>
      <c r="C1085" s="373"/>
      <c r="D1085" s="370"/>
      <c r="E1085" s="370"/>
      <c r="F1085" s="354"/>
      <c r="G1085" s="140"/>
    </row>
    <row r="1086" spans="1:7" x14ac:dyDescent="0.3">
      <c r="A1086" s="377" t="s">
        <v>270</v>
      </c>
      <c r="B1086" s="377" t="s">
        <v>268</v>
      </c>
      <c r="C1086" s="399">
        <v>84</v>
      </c>
      <c r="D1086" s="385"/>
      <c r="E1086" s="392"/>
      <c r="F1086" s="352"/>
      <c r="G1086" s="191"/>
    </row>
    <row r="1087" spans="1:7" x14ac:dyDescent="0.3">
      <c r="A1087" s="370"/>
      <c r="B1087" s="370"/>
      <c r="C1087" s="373"/>
      <c r="D1087" s="370"/>
      <c r="E1087" s="370"/>
      <c r="F1087" s="354"/>
      <c r="G1087" s="140"/>
    </row>
    <row r="1088" spans="1:7" x14ac:dyDescent="0.3">
      <c r="A1088" s="377" t="s">
        <v>271</v>
      </c>
      <c r="B1088" s="377" t="s">
        <v>268</v>
      </c>
      <c r="C1088" s="399">
        <v>85</v>
      </c>
      <c r="D1088" s="385"/>
      <c r="E1088" s="392"/>
      <c r="F1088" s="352"/>
      <c r="G1088" s="191"/>
    </row>
    <row r="1089" spans="1:7" x14ac:dyDescent="0.3">
      <c r="A1089" s="370"/>
      <c r="B1089" s="370"/>
      <c r="C1089" s="373"/>
      <c r="D1089" s="370"/>
      <c r="E1089" s="370"/>
      <c r="F1089" s="354"/>
      <c r="G1089" s="140"/>
    </row>
    <row r="1090" spans="1:7" ht="15" thickBot="1" x14ac:dyDescent="0.35">
      <c r="A1090" s="378" t="s">
        <v>261</v>
      </c>
      <c r="B1090" s="368" t="s">
        <v>268</v>
      </c>
      <c r="C1090" s="399" t="s">
        <v>262</v>
      </c>
      <c r="D1090" s="401"/>
      <c r="E1090" s="402"/>
      <c r="F1090" s="352"/>
      <c r="G1090" s="191"/>
    </row>
    <row r="1091" spans="1:7" ht="15" thickBot="1" x14ac:dyDescent="0.35">
      <c r="A1091" s="187"/>
      <c r="B1091" s="186"/>
      <c r="C1091" s="185"/>
      <c r="D1091" s="184"/>
      <c r="E1091" s="183"/>
      <c r="F1091" s="141"/>
      <c r="G1091" s="67"/>
    </row>
    <row r="1092" spans="1:7" x14ac:dyDescent="0.3">
      <c r="A1092" s="188" t="s">
        <v>274</v>
      </c>
      <c r="F1092" s="45"/>
      <c r="G1092" s="45"/>
    </row>
    <row r="1093" spans="1:7" ht="28.8" x14ac:dyDescent="0.3">
      <c r="A1093" s="383" t="s">
        <v>168</v>
      </c>
      <c r="B1093" s="384" t="s">
        <v>169</v>
      </c>
      <c r="C1093" s="384" t="s">
        <v>234</v>
      </c>
      <c r="D1093" s="384" t="s">
        <v>214</v>
      </c>
      <c r="E1093" s="384" t="s">
        <v>213</v>
      </c>
      <c r="F1093" s="353"/>
      <c r="G1093" s="66"/>
    </row>
    <row r="1094" spans="1:7" x14ac:dyDescent="0.3">
      <c r="A1094" s="360" t="s">
        <v>171</v>
      </c>
      <c r="B1094" s="359" t="s">
        <v>192</v>
      </c>
      <c r="C1094" s="391" t="s">
        <v>264</v>
      </c>
      <c r="D1094" s="389"/>
      <c r="E1094" s="421"/>
      <c r="F1094" s="356"/>
      <c r="G1094" s="145"/>
    </row>
    <row r="1095" spans="1:7" x14ac:dyDescent="0.3">
      <c r="A1095" s="377" t="s">
        <v>270</v>
      </c>
      <c r="B1095" s="377" t="s">
        <v>268</v>
      </c>
      <c r="C1095" s="399">
        <v>84</v>
      </c>
      <c r="D1095" s="385"/>
      <c r="E1095" s="392"/>
      <c r="F1095" s="352"/>
      <c r="G1095" s="191"/>
    </row>
    <row r="1096" spans="1:7" x14ac:dyDescent="0.3">
      <c r="A1096" s="377" t="s">
        <v>271</v>
      </c>
      <c r="B1096" s="377" t="s">
        <v>268</v>
      </c>
      <c r="C1096" s="399">
        <v>85</v>
      </c>
      <c r="D1096" s="385"/>
      <c r="E1096" s="392"/>
      <c r="F1096" s="352"/>
      <c r="G1096" s="191"/>
    </row>
    <row r="1097" spans="1:7" ht="15" thickBot="1" x14ac:dyDescent="0.35">
      <c r="A1097" s="378" t="s">
        <v>261</v>
      </c>
      <c r="B1097" s="368" t="s">
        <v>268</v>
      </c>
      <c r="C1097" s="399" t="s">
        <v>262</v>
      </c>
      <c r="D1097" s="401"/>
      <c r="E1097" s="402"/>
      <c r="F1097" s="352"/>
      <c r="G1097" s="191"/>
    </row>
    <row r="1098" spans="1:7" ht="15" thickBot="1" x14ac:dyDescent="0.35">
      <c r="A1098" s="187"/>
      <c r="B1098" s="186"/>
      <c r="C1098" s="185"/>
      <c r="D1098" s="184"/>
      <c r="E1098" s="183"/>
      <c r="F1098" s="141"/>
      <c r="G1098" s="67"/>
    </row>
    <row r="1099" spans="1:7" x14ac:dyDescent="0.3">
      <c r="A1099" s="188" t="s">
        <v>273</v>
      </c>
      <c r="F1099" s="45"/>
      <c r="G1099" s="45"/>
    </row>
    <row r="1100" spans="1:7" ht="28.8" x14ac:dyDescent="0.3">
      <c r="A1100" s="383" t="s">
        <v>168</v>
      </c>
      <c r="B1100" s="384" t="s">
        <v>169</v>
      </c>
      <c r="C1100" s="384" t="s">
        <v>234</v>
      </c>
      <c r="D1100" s="384" t="s">
        <v>214</v>
      </c>
      <c r="E1100" s="384" t="s">
        <v>213</v>
      </c>
      <c r="F1100" s="353"/>
      <c r="G1100" s="66"/>
    </row>
    <row r="1101" spans="1:7" x14ac:dyDescent="0.3">
      <c r="A1101" s="360" t="s">
        <v>177</v>
      </c>
      <c r="B1101" s="362" t="s">
        <v>198</v>
      </c>
      <c r="C1101" s="391" t="s">
        <v>263</v>
      </c>
      <c r="D1101" s="389"/>
      <c r="E1101" s="422"/>
      <c r="F1101" s="355"/>
      <c r="G1101" s="142"/>
    </row>
    <row r="1102" spans="1:7" x14ac:dyDescent="0.3">
      <c r="A1102" s="377" t="s">
        <v>270</v>
      </c>
      <c r="B1102" s="377" t="s">
        <v>268</v>
      </c>
      <c r="C1102" s="399">
        <v>84</v>
      </c>
      <c r="D1102" s="385"/>
      <c r="E1102" s="392"/>
      <c r="F1102" s="352"/>
      <c r="G1102" s="191"/>
    </row>
    <row r="1103" spans="1:7" x14ac:dyDescent="0.3">
      <c r="A1103" s="377" t="s">
        <v>271</v>
      </c>
      <c r="B1103" s="377" t="s">
        <v>268</v>
      </c>
      <c r="C1103" s="399">
        <v>85</v>
      </c>
      <c r="D1103" s="385"/>
      <c r="E1103" s="392"/>
      <c r="F1103" s="352"/>
      <c r="G1103" s="191"/>
    </row>
    <row r="1104" spans="1:7" ht="15" thickBot="1" x14ac:dyDescent="0.35">
      <c r="A1104" s="378" t="s">
        <v>261</v>
      </c>
      <c r="B1104" s="368" t="s">
        <v>268</v>
      </c>
      <c r="C1104" s="399" t="s">
        <v>262</v>
      </c>
      <c r="D1104" s="401"/>
      <c r="E1104" s="402"/>
      <c r="F1104" s="352"/>
      <c r="G1104" s="191"/>
    </row>
    <row r="1105" spans="1:7" ht="15" thickBot="1" x14ac:dyDescent="0.35">
      <c r="A1105" s="187"/>
      <c r="B1105" s="186"/>
      <c r="C1105" s="185"/>
      <c r="D1105" s="184"/>
      <c r="E1105" s="183"/>
      <c r="F1105" s="141"/>
      <c r="G1105" s="67"/>
    </row>
    <row r="1106" spans="1:7" ht="15" thickBot="1" x14ac:dyDescent="0.35">
      <c r="F1106" s="45"/>
      <c r="G1106" s="45"/>
    </row>
    <row r="1107" spans="1:7" ht="30" customHeight="1" thickBot="1" x14ac:dyDescent="0.35">
      <c r="B1107" s="496" t="s">
        <v>409</v>
      </c>
      <c r="C1107" s="497"/>
      <c r="D1107" s="182"/>
      <c r="F1107" s="45"/>
      <c r="G1107" s="45"/>
    </row>
    <row r="1108" spans="1:7" ht="15" thickBot="1" x14ac:dyDescent="0.35">
      <c r="B1108" s="505" t="s">
        <v>454</v>
      </c>
      <c r="C1108" s="506"/>
      <c r="D1108" s="182"/>
      <c r="E1108" s="181"/>
      <c r="F1108" s="45"/>
      <c r="G1108" s="45"/>
    </row>
    <row r="1109" spans="1:7" x14ac:dyDescent="0.3">
      <c r="F1109" s="45"/>
      <c r="G1109" s="45"/>
    </row>
    <row r="1110" spans="1:7" ht="15" thickBot="1" x14ac:dyDescent="0.35">
      <c r="F1110" s="45"/>
      <c r="G1110" s="45"/>
    </row>
    <row r="1111" spans="1:7" ht="29.4" thickBot="1" x14ac:dyDescent="0.6">
      <c r="A1111" s="502" t="s">
        <v>430</v>
      </c>
      <c r="B1111" s="503"/>
      <c r="C1111" s="503"/>
      <c r="D1111" s="503"/>
      <c r="E1111" s="504"/>
      <c r="F1111" s="45"/>
      <c r="G1111" s="45"/>
    </row>
    <row r="1112" spans="1:7" x14ac:dyDescent="0.3">
      <c r="A1112" s="190"/>
      <c r="B1112" s="190"/>
      <c r="C1112" s="190"/>
      <c r="D1112" s="190"/>
      <c r="E1112" s="190"/>
      <c r="F1112" s="45"/>
      <c r="G1112" s="45"/>
    </row>
    <row r="1113" spans="1:7" x14ac:dyDescent="0.3">
      <c r="A1113" s="194" t="s">
        <v>269</v>
      </c>
      <c r="F1113" s="45"/>
      <c r="G1113" s="45"/>
    </row>
    <row r="1114" spans="1:7" ht="28.8" x14ac:dyDescent="0.3">
      <c r="A1114" s="383" t="s">
        <v>168</v>
      </c>
      <c r="B1114" s="384" t="s">
        <v>169</v>
      </c>
      <c r="C1114" s="384" t="s">
        <v>234</v>
      </c>
      <c r="D1114" s="384" t="s">
        <v>266</v>
      </c>
      <c r="E1114" s="384" t="s">
        <v>213</v>
      </c>
      <c r="F1114" s="45"/>
      <c r="G1114" s="45"/>
    </row>
    <row r="1115" spans="1:7" x14ac:dyDescent="0.3">
      <c r="A1115" s="368" t="s">
        <v>261</v>
      </c>
      <c r="B1115" s="368" t="s">
        <v>268</v>
      </c>
      <c r="C1115" s="388" t="s">
        <v>262</v>
      </c>
      <c r="D1115" s="389"/>
      <c r="E1115" s="390"/>
      <c r="F1115" s="45"/>
      <c r="G1115" s="45"/>
    </row>
    <row r="1116" spans="1:7" x14ac:dyDescent="0.3">
      <c r="A1116" s="190"/>
      <c r="B1116" s="190"/>
      <c r="C1116" s="190"/>
      <c r="D1116" s="190"/>
      <c r="E1116" s="190"/>
      <c r="F1116" s="45"/>
      <c r="G1116" s="45"/>
    </row>
    <row r="1117" spans="1:7" x14ac:dyDescent="0.3">
      <c r="A1117" s="194" t="s">
        <v>277</v>
      </c>
      <c r="F1117" s="45"/>
      <c r="G1117" s="45"/>
    </row>
    <row r="1118" spans="1:7" ht="28.8" x14ac:dyDescent="0.3">
      <c r="A1118" s="383" t="s">
        <v>168</v>
      </c>
      <c r="B1118" s="384" t="s">
        <v>169</v>
      </c>
      <c r="C1118" s="384" t="s">
        <v>234</v>
      </c>
      <c r="D1118" s="384" t="s">
        <v>266</v>
      </c>
      <c r="E1118" s="384" t="s">
        <v>213</v>
      </c>
      <c r="F1118" s="45"/>
      <c r="G1118" s="45"/>
    </row>
    <row r="1119" spans="1:7" x14ac:dyDescent="0.3">
      <c r="A1119" s="368" t="s">
        <v>277</v>
      </c>
      <c r="B1119" s="368" t="s">
        <v>268</v>
      </c>
      <c r="C1119" s="388" t="s">
        <v>262</v>
      </c>
      <c r="D1119" s="389"/>
      <c r="E1119" s="390"/>
      <c r="F1119" s="45"/>
      <c r="G1119" s="45"/>
    </row>
    <row r="1120" spans="1:7" x14ac:dyDescent="0.3">
      <c r="A1120" s="190"/>
      <c r="B1120" s="190"/>
      <c r="C1120" s="190"/>
      <c r="D1120" s="190"/>
      <c r="E1120" s="190"/>
      <c r="F1120" s="45"/>
      <c r="G1120" s="45"/>
    </row>
    <row r="1121" spans="1:7" x14ac:dyDescent="0.3">
      <c r="A1121" s="190" t="s">
        <v>283</v>
      </c>
      <c r="B1121" s="190"/>
      <c r="C1121" s="190"/>
      <c r="D1121" s="190"/>
      <c r="E1121" s="190"/>
      <c r="F1121" s="45"/>
      <c r="G1121" s="45"/>
    </row>
    <row r="1122" spans="1:7" ht="28.8" x14ac:dyDescent="0.3">
      <c r="A1122" s="383" t="s">
        <v>168</v>
      </c>
      <c r="B1122" s="384" t="s">
        <v>169</v>
      </c>
      <c r="C1122" s="384" t="s">
        <v>234</v>
      </c>
      <c r="D1122" s="384" t="s">
        <v>214</v>
      </c>
      <c r="E1122" s="384" t="s">
        <v>213</v>
      </c>
      <c r="F1122" s="45"/>
      <c r="G1122" s="45"/>
    </row>
    <row r="1123" spans="1:7" x14ac:dyDescent="0.3">
      <c r="A1123" s="369" t="s">
        <v>170</v>
      </c>
      <c r="B1123" s="359" t="s">
        <v>191</v>
      </c>
      <c r="C1123" s="391" t="s">
        <v>215</v>
      </c>
      <c r="D1123" s="389"/>
      <c r="E1123" s="390"/>
      <c r="F1123" s="45"/>
      <c r="G1123" s="45"/>
    </row>
    <row r="1124" spans="1:7" x14ac:dyDescent="0.3">
      <c r="A1124" s="369" t="s">
        <v>212</v>
      </c>
      <c r="B1124" s="359" t="s">
        <v>191</v>
      </c>
      <c r="C1124" s="391" t="s">
        <v>216</v>
      </c>
      <c r="D1124" s="189"/>
      <c r="E1124" s="392"/>
      <c r="F1124" s="45"/>
      <c r="G1124" s="45"/>
    </row>
    <row r="1125" spans="1:7" x14ac:dyDescent="0.3">
      <c r="A1125" s="369" t="s">
        <v>485</v>
      </c>
      <c r="B1125" s="359" t="s">
        <v>463</v>
      </c>
      <c r="C1125" s="393" t="s">
        <v>486</v>
      </c>
      <c r="D1125" s="394"/>
      <c r="E1125" s="395"/>
      <c r="F1125" s="45"/>
      <c r="G1125" s="45"/>
    </row>
    <row r="1126" spans="1:7" x14ac:dyDescent="0.3">
      <c r="A1126" s="370"/>
      <c r="B1126" s="370"/>
      <c r="C1126" s="373"/>
      <c r="D1126" s="413"/>
      <c r="E1126" s="370"/>
      <c r="F1126" s="45"/>
      <c r="G1126" s="45"/>
    </row>
    <row r="1127" spans="1:7" x14ac:dyDescent="0.3">
      <c r="A1127" s="372" t="s">
        <v>172</v>
      </c>
      <c r="B1127" s="362" t="s">
        <v>193</v>
      </c>
      <c r="C1127" s="391" t="s">
        <v>217</v>
      </c>
      <c r="D1127" s="389"/>
      <c r="E1127" s="390"/>
      <c r="F1127" s="45"/>
      <c r="G1127" s="45"/>
    </row>
    <row r="1128" spans="1:7" x14ac:dyDescent="0.3">
      <c r="A1128" s="370"/>
      <c r="B1128" s="370"/>
      <c r="C1128" s="373"/>
      <c r="D1128" s="370"/>
      <c r="E1128" s="370"/>
      <c r="F1128" s="45"/>
      <c r="G1128" s="45"/>
    </row>
    <row r="1129" spans="1:7" x14ac:dyDescent="0.3">
      <c r="A1129" s="374" t="s">
        <v>173</v>
      </c>
      <c r="B1129" s="362" t="s">
        <v>194</v>
      </c>
      <c r="C1129" s="391" t="s">
        <v>219</v>
      </c>
      <c r="D1129" s="389"/>
      <c r="E1129" s="390"/>
      <c r="F1129" s="45"/>
      <c r="G1129" s="45"/>
    </row>
    <row r="1130" spans="1:7" x14ac:dyDescent="0.3">
      <c r="A1130" s="374" t="s">
        <v>218</v>
      </c>
      <c r="B1130" s="362" t="s">
        <v>194</v>
      </c>
      <c r="C1130" s="391" t="s">
        <v>222</v>
      </c>
      <c r="D1130" s="189"/>
      <c r="E1130" s="392"/>
      <c r="F1130" s="45"/>
      <c r="G1130" s="45"/>
    </row>
    <row r="1131" spans="1:7" x14ac:dyDescent="0.3">
      <c r="A1131" s="374" t="s">
        <v>487</v>
      </c>
      <c r="B1131" s="362" t="s">
        <v>465</v>
      </c>
      <c r="C1131" s="393" t="s">
        <v>488</v>
      </c>
      <c r="D1131" s="397"/>
      <c r="E1131" s="395"/>
      <c r="F1131" s="45"/>
      <c r="G1131" s="45"/>
    </row>
    <row r="1132" spans="1:7" x14ac:dyDescent="0.3">
      <c r="A1132" s="374" t="s">
        <v>560</v>
      </c>
      <c r="B1132" s="362" t="s">
        <v>465</v>
      </c>
      <c r="C1132" s="393" t="s">
        <v>489</v>
      </c>
      <c r="D1132" s="397"/>
      <c r="E1132" s="398"/>
      <c r="F1132" s="45"/>
      <c r="G1132" s="45"/>
    </row>
    <row r="1133" spans="1:7" x14ac:dyDescent="0.3">
      <c r="A1133" s="374" t="s">
        <v>559</v>
      </c>
      <c r="B1133" s="362" t="s">
        <v>466</v>
      </c>
      <c r="C1133" s="393" t="s">
        <v>490</v>
      </c>
      <c r="D1133" s="394"/>
      <c r="E1133" s="395"/>
      <c r="F1133" s="45"/>
      <c r="G1133" s="45"/>
    </row>
    <row r="1134" spans="1:7" x14ac:dyDescent="0.3">
      <c r="A1134" s="370"/>
      <c r="B1134" s="370"/>
      <c r="C1134" s="373"/>
      <c r="D1134" s="413"/>
      <c r="E1134" s="370"/>
      <c r="F1134" s="45"/>
      <c r="G1134" s="45"/>
    </row>
    <row r="1135" spans="1:7" x14ac:dyDescent="0.3">
      <c r="A1135" s="405" t="s">
        <v>174</v>
      </c>
      <c r="B1135" s="406" t="s">
        <v>195</v>
      </c>
      <c r="C1135" s="407" t="s">
        <v>221</v>
      </c>
      <c r="D1135" s="389"/>
      <c r="E1135" s="390"/>
      <c r="F1135" s="45"/>
      <c r="G1135" s="45"/>
    </row>
    <row r="1136" spans="1:7" x14ac:dyDescent="0.3">
      <c r="A1136" s="405" t="s">
        <v>220</v>
      </c>
      <c r="B1136" s="406" t="s">
        <v>195</v>
      </c>
      <c r="C1136" s="407" t="s">
        <v>223</v>
      </c>
      <c r="D1136" s="189"/>
      <c r="E1136" s="409"/>
      <c r="F1136" s="45"/>
      <c r="G1136" s="45"/>
    </row>
    <row r="1137" spans="1:7" x14ac:dyDescent="0.3">
      <c r="A1137" s="405" t="s">
        <v>491</v>
      </c>
      <c r="B1137" s="406" t="s">
        <v>468</v>
      </c>
      <c r="C1137" s="410" t="s">
        <v>492</v>
      </c>
      <c r="D1137" s="397"/>
      <c r="E1137" s="411"/>
      <c r="F1137" s="45"/>
      <c r="G1137" s="45"/>
    </row>
    <row r="1138" spans="1:7" x14ac:dyDescent="0.3">
      <c r="A1138" s="405" t="s">
        <v>561</v>
      </c>
      <c r="B1138" s="406" t="s">
        <v>468</v>
      </c>
      <c r="C1138" s="410" t="s">
        <v>493</v>
      </c>
      <c r="D1138" s="394"/>
      <c r="E1138" s="412"/>
      <c r="F1138" s="45"/>
      <c r="G1138" s="45"/>
    </row>
    <row r="1139" spans="1:7" x14ac:dyDescent="0.3">
      <c r="A1139" s="370"/>
      <c r="B1139" s="370"/>
      <c r="C1139" s="373"/>
      <c r="D1139" s="413"/>
      <c r="E1139" s="370"/>
      <c r="F1139" s="45"/>
      <c r="G1139" s="45"/>
    </row>
    <row r="1140" spans="1:7" x14ac:dyDescent="0.3">
      <c r="A1140" s="363" t="s">
        <v>175</v>
      </c>
      <c r="B1140" s="362" t="s">
        <v>196</v>
      </c>
      <c r="C1140" s="391" t="s">
        <v>225</v>
      </c>
      <c r="D1140" s="389"/>
      <c r="E1140" s="390"/>
      <c r="F1140" s="45"/>
      <c r="G1140" s="45"/>
    </row>
    <row r="1141" spans="1:7" x14ac:dyDescent="0.3">
      <c r="A1141" s="363" t="s">
        <v>224</v>
      </c>
      <c r="B1141" s="362" t="s">
        <v>196</v>
      </c>
      <c r="C1141" s="391" t="s">
        <v>226</v>
      </c>
      <c r="D1141" s="189"/>
      <c r="E1141" s="392"/>
      <c r="F1141" s="45"/>
      <c r="G1141" s="45"/>
    </row>
    <row r="1142" spans="1:7" x14ac:dyDescent="0.3">
      <c r="A1142" s="370"/>
      <c r="B1142" s="370"/>
      <c r="C1142" s="373"/>
      <c r="D1142" s="370"/>
      <c r="E1142" s="370"/>
      <c r="F1142" s="45"/>
      <c r="G1142" s="45"/>
    </row>
    <row r="1143" spans="1:7" x14ac:dyDescent="0.3">
      <c r="A1143" s="364" t="s">
        <v>176</v>
      </c>
      <c r="B1143" s="362" t="s">
        <v>197</v>
      </c>
      <c r="C1143" s="391" t="s">
        <v>228</v>
      </c>
      <c r="D1143" s="389"/>
      <c r="E1143" s="390"/>
      <c r="F1143" s="45"/>
      <c r="G1143" s="45"/>
    </row>
    <row r="1144" spans="1:7" x14ac:dyDescent="0.3">
      <c r="A1144" s="364" t="s">
        <v>227</v>
      </c>
      <c r="B1144" s="362" t="s">
        <v>197</v>
      </c>
      <c r="C1144" s="391" t="s">
        <v>229</v>
      </c>
      <c r="D1144" s="189"/>
      <c r="E1144" s="392"/>
      <c r="F1144" s="45"/>
      <c r="G1144" s="45"/>
    </row>
    <row r="1145" spans="1:7" x14ac:dyDescent="0.3">
      <c r="A1145" s="370"/>
      <c r="B1145" s="370"/>
      <c r="C1145" s="373"/>
      <c r="D1145" s="370"/>
      <c r="E1145" s="370"/>
      <c r="F1145" s="45"/>
      <c r="G1145" s="45"/>
    </row>
    <row r="1146" spans="1:7" x14ac:dyDescent="0.3">
      <c r="A1146" s="363" t="s">
        <v>178</v>
      </c>
      <c r="B1146" s="362" t="s">
        <v>199</v>
      </c>
      <c r="C1146" s="391" t="s">
        <v>231</v>
      </c>
      <c r="D1146" s="389"/>
      <c r="E1146" s="390"/>
      <c r="F1146" s="45"/>
      <c r="G1146" s="45"/>
    </row>
    <row r="1147" spans="1:7" x14ac:dyDescent="0.3">
      <c r="A1147" s="363" t="s">
        <v>230</v>
      </c>
      <c r="B1147" s="362" t="s">
        <v>199</v>
      </c>
      <c r="C1147" s="391" t="s">
        <v>232</v>
      </c>
      <c r="D1147" s="189"/>
      <c r="E1147" s="392"/>
      <c r="F1147" s="45"/>
      <c r="G1147" s="45"/>
    </row>
    <row r="1148" spans="1:7" x14ac:dyDescent="0.3">
      <c r="A1148" s="363" t="s">
        <v>494</v>
      </c>
      <c r="B1148" s="362" t="s">
        <v>470</v>
      </c>
      <c r="C1148" s="393" t="s">
        <v>495</v>
      </c>
      <c r="D1148" s="397"/>
      <c r="E1148" s="395"/>
      <c r="F1148" s="45"/>
      <c r="G1148" s="45"/>
    </row>
    <row r="1149" spans="1:7" x14ac:dyDescent="0.3">
      <c r="A1149" s="363" t="s">
        <v>562</v>
      </c>
      <c r="B1149" s="362" t="s">
        <v>470</v>
      </c>
      <c r="C1149" s="393" t="s">
        <v>496</v>
      </c>
      <c r="D1149" s="397"/>
      <c r="E1149" s="398"/>
      <c r="F1149" s="45"/>
      <c r="G1149" s="45"/>
    </row>
    <row r="1150" spans="1:7" x14ac:dyDescent="0.3">
      <c r="A1150" s="363" t="s">
        <v>497</v>
      </c>
      <c r="B1150" s="362" t="s">
        <v>472</v>
      </c>
      <c r="C1150" s="393" t="s">
        <v>498</v>
      </c>
      <c r="D1150" s="394"/>
      <c r="E1150" s="395"/>
      <c r="F1150" s="45"/>
      <c r="G1150" s="45"/>
    </row>
    <row r="1151" spans="1:7" x14ac:dyDescent="0.3">
      <c r="A1151" s="370"/>
      <c r="B1151" s="370"/>
      <c r="C1151" s="373"/>
      <c r="D1151" s="413"/>
      <c r="E1151" s="370"/>
      <c r="F1151" s="45"/>
      <c r="G1151" s="45"/>
    </row>
    <row r="1152" spans="1:7" x14ac:dyDescent="0.3">
      <c r="A1152" s="363" t="s">
        <v>179</v>
      </c>
      <c r="B1152" s="362" t="s">
        <v>200</v>
      </c>
      <c r="C1152" s="391" t="s">
        <v>233</v>
      </c>
      <c r="D1152" s="389"/>
      <c r="E1152" s="390"/>
      <c r="F1152" s="45"/>
      <c r="G1152" s="45"/>
    </row>
    <row r="1153" spans="1:7" x14ac:dyDescent="0.3">
      <c r="A1153" s="370"/>
      <c r="B1153" s="370"/>
      <c r="C1153" s="373"/>
      <c r="D1153" s="370"/>
      <c r="E1153" s="370"/>
      <c r="F1153" s="45"/>
      <c r="G1153" s="45"/>
    </row>
    <row r="1154" spans="1:7" x14ac:dyDescent="0.3">
      <c r="A1154" s="363" t="s">
        <v>180</v>
      </c>
      <c r="B1154" s="362" t="s">
        <v>201</v>
      </c>
      <c r="C1154" s="391" t="s">
        <v>235</v>
      </c>
      <c r="D1154" s="389"/>
      <c r="E1154" s="390"/>
      <c r="F1154" s="45"/>
      <c r="G1154" s="45"/>
    </row>
    <row r="1155" spans="1:7" x14ac:dyDescent="0.3">
      <c r="A1155" s="363" t="s">
        <v>453</v>
      </c>
      <c r="B1155" s="362" t="s">
        <v>201</v>
      </c>
      <c r="C1155" s="375" t="s">
        <v>236</v>
      </c>
      <c r="D1155" s="189"/>
      <c r="E1155" s="392"/>
      <c r="F1155" s="45"/>
      <c r="G1155" s="45"/>
    </row>
    <row r="1156" spans="1:7" x14ac:dyDescent="0.3">
      <c r="A1156" s="370"/>
      <c r="B1156" s="370"/>
      <c r="C1156" s="373"/>
      <c r="D1156" s="370"/>
      <c r="E1156" s="370"/>
      <c r="F1156" s="45"/>
      <c r="G1156" s="45"/>
    </row>
    <row r="1157" spans="1:7" x14ac:dyDescent="0.3">
      <c r="A1157" s="363" t="s">
        <v>181</v>
      </c>
      <c r="B1157" s="362" t="s">
        <v>202</v>
      </c>
      <c r="C1157" s="399" t="s">
        <v>238</v>
      </c>
      <c r="D1157" s="389"/>
      <c r="E1157" s="390"/>
      <c r="F1157" s="45"/>
      <c r="G1157" s="45"/>
    </row>
    <row r="1158" spans="1:7" x14ac:dyDescent="0.3">
      <c r="A1158" s="363" t="s">
        <v>237</v>
      </c>
      <c r="B1158" s="362" t="s">
        <v>202</v>
      </c>
      <c r="C1158" s="399" t="s">
        <v>239</v>
      </c>
      <c r="D1158" s="189"/>
      <c r="E1158" s="392"/>
      <c r="F1158" s="45"/>
      <c r="G1158" s="45"/>
    </row>
    <row r="1159" spans="1:7" x14ac:dyDescent="0.3">
      <c r="A1159" s="363" t="s">
        <v>499</v>
      </c>
      <c r="B1159" s="362" t="s">
        <v>474</v>
      </c>
      <c r="C1159" s="400" t="s">
        <v>500</v>
      </c>
      <c r="D1159" s="397"/>
      <c r="E1159" s="395"/>
      <c r="F1159" s="45"/>
      <c r="G1159" s="45"/>
    </row>
    <row r="1160" spans="1:7" x14ac:dyDescent="0.3">
      <c r="A1160" s="363" t="s">
        <v>563</v>
      </c>
      <c r="B1160" s="362" t="s">
        <v>474</v>
      </c>
      <c r="C1160" s="400" t="s">
        <v>501</v>
      </c>
      <c r="D1160" s="394"/>
      <c r="E1160" s="398"/>
      <c r="F1160" s="45"/>
      <c r="G1160" s="45"/>
    </row>
    <row r="1161" spans="1:7" x14ac:dyDescent="0.3">
      <c r="A1161" s="370"/>
      <c r="B1161" s="370"/>
      <c r="C1161" s="373"/>
      <c r="D1161" s="413"/>
      <c r="E1161" s="370"/>
      <c r="F1161" s="45"/>
      <c r="G1161" s="45"/>
    </row>
    <row r="1162" spans="1:7" x14ac:dyDescent="0.3">
      <c r="A1162" s="363" t="s">
        <v>182</v>
      </c>
      <c r="B1162" s="362" t="s">
        <v>203</v>
      </c>
      <c r="C1162" s="399" t="s">
        <v>241</v>
      </c>
      <c r="D1162" s="389"/>
      <c r="E1162" s="390"/>
      <c r="F1162" s="45"/>
      <c r="G1162" s="45"/>
    </row>
    <row r="1163" spans="1:7" x14ac:dyDescent="0.3">
      <c r="A1163" s="363" t="s">
        <v>240</v>
      </c>
      <c r="B1163" s="362" t="s">
        <v>203</v>
      </c>
      <c r="C1163" s="399" t="s">
        <v>242</v>
      </c>
      <c r="D1163" s="189"/>
      <c r="E1163" s="392"/>
      <c r="F1163" s="45"/>
      <c r="G1163" s="45"/>
    </row>
    <row r="1164" spans="1:7" x14ac:dyDescent="0.3">
      <c r="A1164" s="363" t="s">
        <v>502</v>
      </c>
      <c r="B1164" s="362" t="s">
        <v>476</v>
      </c>
      <c r="C1164" s="400" t="s">
        <v>503</v>
      </c>
      <c r="D1164" s="394"/>
      <c r="E1164" s="395"/>
      <c r="F1164" s="45"/>
      <c r="G1164" s="45"/>
    </row>
    <row r="1165" spans="1:7" x14ac:dyDescent="0.3">
      <c r="A1165" s="370"/>
      <c r="B1165" s="370"/>
      <c r="C1165" s="373"/>
      <c r="D1165" s="413"/>
      <c r="E1165" s="370"/>
      <c r="F1165" s="45"/>
      <c r="G1165" s="45"/>
    </row>
    <row r="1166" spans="1:7" x14ac:dyDescent="0.3">
      <c r="A1166" s="363" t="s">
        <v>183</v>
      </c>
      <c r="B1166" s="362" t="s">
        <v>204</v>
      </c>
      <c r="C1166" s="399" t="s">
        <v>243</v>
      </c>
      <c r="D1166" s="389"/>
      <c r="E1166" s="390"/>
      <c r="F1166" s="45"/>
      <c r="G1166" s="45"/>
    </row>
    <row r="1167" spans="1:7" x14ac:dyDescent="0.3">
      <c r="A1167" s="363" t="s">
        <v>245</v>
      </c>
      <c r="B1167" s="362" t="s">
        <v>204</v>
      </c>
      <c r="C1167" s="399" t="s">
        <v>244</v>
      </c>
      <c r="D1167" s="189"/>
      <c r="E1167" s="392"/>
      <c r="F1167" s="45"/>
      <c r="G1167" s="45"/>
    </row>
    <row r="1168" spans="1:7" x14ac:dyDescent="0.3">
      <c r="A1168" s="363" t="s">
        <v>504</v>
      </c>
      <c r="B1168" s="362" t="s">
        <v>478</v>
      </c>
      <c r="C1168" s="400" t="s">
        <v>505</v>
      </c>
      <c r="D1168" s="397"/>
      <c r="E1168" s="395"/>
      <c r="F1168" s="45"/>
      <c r="G1168" s="45"/>
    </row>
    <row r="1169" spans="1:7" x14ac:dyDescent="0.3">
      <c r="A1169" s="363" t="s">
        <v>564</v>
      </c>
      <c r="B1169" s="362" t="s">
        <v>478</v>
      </c>
      <c r="C1169" s="400" t="s">
        <v>506</v>
      </c>
      <c r="D1169" s="394"/>
      <c r="E1169" s="398"/>
      <c r="F1169" s="45"/>
      <c r="G1169" s="45"/>
    </row>
    <row r="1170" spans="1:7" x14ac:dyDescent="0.3">
      <c r="A1170" s="370"/>
      <c r="B1170" s="370"/>
      <c r="C1170" s="373"/>
      <c r="D1170" s="413"/>
      <c r="E1170" s="370"/>
      <c r="F1170" s="45"/>
      <c r="G1170" s="45"/>
    </row>
    <row r="1171" spans="1:7" x14ac:dyDescent="0.3">
      <c r="A1171" s="363" t="s">
        <v>184</v>
      </c>
      <c r="B1171" s="362" t="s">
        <v>205</v>
      </c>
      <c r="C1171" s="399" t="s">
        <v>250</v>
      </c>
      <c r="D1171" s="389"/>
      <c r="E1171" s="390"/>
      <c r="F1171" s="45"/>
      <c r="G1171" s="45"/>
    </row>
    <row r="1172" spans="1:7" x14ac:dyDescent="0.3">
      <c r="A1172" s="363" t="s">
        <v>246</v>
      </c>
      <c r="B1172" s="362" t="s">
        <v>205</v>
      </c>
      <c r="C1172" s="399" t="s">
        <v>251</v>
      </c>
      <c r="D1172" s="189"/>
      <c r="E1172" s="392"/>
      <c r="F1172" s="45"/>
      <c r="G1172" s="45"/>
    </row>
    <row r="1173" spans="1:7" x14ac:dyDescent="0.3">
      <c r="A1173" s="363" t="s">
        <v>507</v>
      </c>
      <c r="B1173" s="362" t="s">
        <v>480</v>
      </c>
      <c r="C1173" s="400" t="s">
        <v>508</v>
      </c>
      <c r="D1173" s="397"/>
      <c r="E1173" s="395"/>
      <c r="F1173" s="45"/>
      <c r="G1173" s="45"/>
    </row>
    <row r="1174" spans="1:7" x14ac:dyDescent="0.3">
      <c r="A1174" s="363" t="s">
        <v>565</v>
      </c>
      <c r="B1174" s="362" t="s">
        <v>480</v>
      </c>
      <c r="C1174" s="400" t="s">
        <v>509</v>
      </c>
      <c r="D1174" s="394"/>
      <c r="E1174" s="398"/>
      <c r="F1174" s="45"/>
      <c r="G1174" s="45"/>
    </row>
    <row r="1175" spans="1:7" x14ac:dyDescent="0.3">
      <c r="A1175" s="370"/>
      <c r="B1175" s="370"/>
      <c r="C1175" s="373"/>
      <c r="D1175" s="413"/>
      <c r="E1175" s="370"/>
      <c r="F1175" s="45"/>
      <c r="G1175" s="45"/>
    </row>
    <row r="1176" spans="1:7" x14ac:dyDescent="0.3">
      <c r="A1176" s="361" t="s">
        <v>185</v>
      </c>
      <c r="B1176" s="362" t="s">
        <v>206</v>
      </c>
      <c r="C1176" s="399" t="s">
        <v>252</v>
      </c>
      <c r="D1176" s="389"/>
      <c r="E1176" s="390"/>
      <c r="F1176" s="45"/>
      <c r="G1176" s="45"/>
    </row>
    <row r="1177" spans="1:7" x14ac:dyDescent="0.3">
      <c r="A1177" s="361" t="s">
        <v>295</v>
      </c>
      <c r="B1177" s="362" t="s">
        <v>206</v>
      </c>
      <c r="C1177" s="399" t="s">
        <v>253</v>
      </c>
      <c r="D1177" s="189"/>
      <c r="E1177" s="392"/>
      <c r="F1177" s="45"/>
      <c r="G1177" s="45"/>
    </row>
    <row r="1178" spans="1:7" x14ac:dyDescent="0.3">
      <c r="A1178" s="361" t="s">
        <v>510</v>
      </c>
      <c r="B1178" s="362" t="s">
        <v>482</v>
      </c>
      <c r="C1178" s="400" t="s">
        <v>511</v>
      </c>
      <c r="D1178" s="394"/>
      <c r="E1178" s="395"/>
      <c r="F1178" s="45"/>
      <c r="G1178" s="45"/>
    </row>
    <row r="1179" spans="1:7" x14ac:dyDescent="0.3">
      <c r="A1179" s="370"/>
      <c r="B1179" s="370"/>
      <c r="C1179" s="373"/>
      <c r="D1179" s="413"/>
      <c r="E1179" s="370"/>
      <c r="F1179" s="45"/>
      <c r="G1179" s="45"/>
    </row>
    <row r="1180" spans="1:7" x14ac:dyDescent="0.3">
      <c r="A1180" s="366" t="s">
        <v>186</v>
      </c>
      <c r="B1180" s="362" t="s">
        <v>207</v>
      </c>
      <c r="C1180" s="399" t="s">
        <v>254</v>
      </c>
      <c r="D1180" s="389"/>
      <c r="E1180" s="390"/>
      <c r="F1180" s="45"/>
      <c r="G1180" s="45"/>
    </row>
    <row r="1181" spans="1:7" x14ac:dyDescent="0.3">
      <c r="A1181" s="366" t="s">
        <v>247</v>
      </c>
      <c r="B1181" s="362" t="s">
        <v>207</v>
      </c>
      <c r="C1181" s="399" t="s">
        <v>255</v>
      </c>
      <c r="D1181" s="189"/>
      <c r="E1181" s="392"/>
      <c r="F1181" s="45"/>
      <c r="G1181" s="45"/>
    </row>
    <row r="1182" spans="1:7" x14ac:dyDescent="0.3">
      <c r="A1182" s="366" t="s">
        <v>512</v>
      </c>
      <c r="B1182" s="362" t="s">
        <v>484</v>
      </c>
      <c r="C1182" s="400" t="s">
        <v>513</v>
      </c>
      <c r="D1182" s="394"/>
      <c r="E1182" s="395"/>
      <c r="F1182" s="45"/>
      <c r="G1182" s="45"/>
    </row>
    <row r="1183" spans="1:7" x14ac:dyDescent="0.3">
      <c r="A1183" s="370"/>
      <c r="B1183" s="370"/>
      <c r="C1183" s="373"/>
      <c r="D1183" s="413"/>
      <c r="E1183" s="370"/>
      <c r="F1183" s="45"/>
      <c r="G1183" s="45"/>
    </row>
    <row r="1184" spans="1:7" x14ac:dyDescent="0.3">
      <c r="A1184" s="376" t="s">
        <v>187</v>
      </c>
      <c r="B1184" s="362" t="s">
        <v>208</v>
      </c>
      <c r="C1184" s="399" t="s">
        <v>256</v>
      </c>
      <c r="D1184" s="389"/>
      <c r="E1184" s="390"/>
      <c r="F1184" s="45"/>
      <c r="G1184" s="45"/>
    </row>
    <row r="1185" spans="1:7" x14ac:dyDescent="0.3">
      <c r="A1185" s="376" t="s">
        <v>248</v>
      </c>
      <c r="B1185" s="362" t="s">
        <v>208</v>
      </c>
      <c r="C1185" s="399" t="s">
        <v>257</v>
      </c>
      <c r="D1185" s="189"/>
      <c r="E1185" s="392"/>
      <c r="F1185" s="45"/>
      <c r="G1185" s="45"/>
    </row>
    <row r="1186" spans="1:7" x14ac:dyDescent="0.3">
      <c r="A1186" s="370"/>
      <c r="B1186" s="370"/>
      <c r="C1186" s="373"/>
      <c r="D1186" s="370"/>
      <c r="E1186" s="370"/>
      <c r="F1186" s="45"/>
      <c r="G1186" s="45"/>
    </row>
    <row r="1187" spans="1:7" x14ac:dyDescent="0.3">
      <c r="A1187" s="363" t="s">
        <v>188</v>
      </c>
      <c r="B1187" s="362" t="s">
        <v>209</v>
      </c>
      <c r="C1187" s="399" t="s">
        <v>258</v>
      </c>
      <c r="D1187" s="389"/>
      <c r="E1187" s="390"/>
      <c r="F1187" s="45"/>
      <c r="G1187" s="45"/>
    </row>
    <row r="1188" spans="1:7" x14ac:dyDescent="0.3">
      <c r="A1188" s="363" t="s">
        <v>249</v>
      </c>
      <c r="B1188" s="362" t="s">
        <v>209</v>
      </c>
      <c r="C1188" s="399" t="s">
        <v>259</v>
      </c>
      <c r="D1188" s="189"/>
      <c r="E1188" s="392"/>
      <c r="F1188" s="45"/>
      <c r="G1188" s="45"/>
    </row>
    <row r="1189" spans="1:7" x14ac:dyDescent="0.3">
      <c r="A1189" s="370"/>
      <c r="B1189" s="370"/>
      <c r="C1189" s="373"/>
      <c r="D1189" s="370"/>
      <c r="E1189" s="370"/>
      <c r="F1189" s="45"/>
      <c r="G1189" s="45"/>
    </row>
    <row r="1190" spans="1:7" x14ac:dyDescent="0.3">
      <c r="A1190" s="363" t="s">
        <v>189</v>
      </c>
      <c r="B1190" s="362" t="s">
        <v>210</v>
      </c>
      <c r="C1190" s="399" t="s">
        <v>260</v>
      </c>
      <c r="D1190" s="389"/>
      <c r="E1190" s="390"/>
      <c r="F1190" s="45"/>
      <c r="G1190" s="45"/>
    </row>
    <row r="1191" spans="1:7" x14ac:dyDescent="0.3">
      <c r="A1191" s="370"/>
      <c r="B1191" s="370"/>
      <c r="C1191" s="373"/>
      <c r="D1191" s="370"/>
      <c r="E1191" s="370"/>
      <c r="F1191" s="45"/>
      <c r="G1191" s="45"/>
    </row>
    <row r="1192" spans="1:7" x14ac:dyDescent="0.3">
      <c r="A1192" s="377" t="s">
        <v>270</v>
      </c>
      <c r="B1192" s="377" t="s">
        <v>268</v>
      </c>
      <c r="C1192" s="399">
        <v>84</v>
      </c>
      <c r="D1192" s="385"/>
      <c r="E1192" s="392"/>
      <c r="F1192" s="45"/>
      <c r="G1192" s="45"/>
    </row>
    <row r="1193" spans="1:7" x14ac:dyDescent="0.3">
      <c r="A1193" s="370"/>
      <c r="B1193" s="370"/>
      <c r="C1193" s="373"/>
      <c r="D1193" s="370"/>
      <c r="E1193" s="370"/>
      <c r="F1193" s="45"/>
      <c r="G1193" s="45"/>
    </row>
    <row r="1194" spans="1:7" x14ac:dyDescent="0.3">
      <c r="A1194" s="377" t="s">
        <v>271</v>
      </c>
      <c r="B1194" s="377" t="s">
        <v>268</v>
      </c>
      <c r="C1194" s="399">
        <v>85</v>
      </c>
      <c r="D1194" s="385"/>
      <c r="E1194" s="392"/>
      <c r="F1194" s="45"/>
      <c r="G1194" s="45"/>
    </row>
    <row r="1195" spans="1:7" x14ac:dyDescent="0.3">
      <c r="A1195" s="370"/>
      <c r="B1195" s="370"/>
      <c r="C1195" s="373"/>
      <c r="D1195" s="370"/>
      <c r="E1195" s="370"/>
      <c r="F1195" s="45"/>
      <c r="G1195" s="45"/>
    </row>
    <row r="1196" spans="1:7" ht="15" thickBot="1" x14ac:dyDescent="0.35">
      <c r="A1196" s="378" t="s">
        <v>261</v>
      </c>
      <c r="B1196" s="368" t="s">
        <v>268</v>
      </c>
      <c r="C1196" s="399" t="s">
        <v>262</v>
      </c>
      <c r="D1196" s="401"/>
      <c r="E1196" s="402"/>
      <c r="F1196" s="45"/>
      <c r="G1196" s="45"/>
    </row>
    <row r="1197" spans="1:7" ht="15" thickBot="1" x14ac:dyDescent="0.35">
      <c r="A1197" s="187"/>
      <c r="B1197" s="186"/>
      <c r="C1197" s="185"/>
      <c r="D1197" s="184"/>
      <c r="E1197" s="183"/>
      <c r="F1197" s="45"/>
      <c r="G1197" s="45"/>
    </row>
    <row r="1198" spans="1:7" x14ac:dyDescent="0.3">
      <c r="A1198" s="188" t="s">
        <v>274</v>
      </c>
      <c r="F1198" s="45"/>
      <c r="G1198" s="45"/>
    </row>
    <row r="1199" spans="1:7" ht="28.8" x14ac:dyDescent="0.3">
      <c r="A1199" s="383" t="s">
        <v>168</v>
      </c>
      <c r="B1199" s="384" t="s">
        <v>169</v>
      </c>
      <c r="C1199" s="384" t="s">
        <v>234</v>
      </c>
      <c r="D1199" s="384" t="s">
        <v>214</v>
      </c>
      <c r="E1199" s="384" t="s">
        <v>213</v>
      </c>
      <c r="F1199" s="45"/>
      <c r="G1199" s="45"/>
    </row>
    <row r="1200" spans="1:7" x14ac:dyDescent="0.3">
      <c r="A1200" s="360" t="s">
        <v>171</v>
      </c>
      <c r="B1200" s="359" t="s">
        <v>192</v>
      </c>
      <c r="C1200" s="391" t="s">
        <v>264</v>
      </c>
      <c r="D1200" s="389"/>
      <c r="E1200" s="421"/>
      <c r="F1200" s="45"/>
      <c r="G1200" s="45"/>
    </row>
    <row r="1201" spans="1:7" x14ac:dyDescent="0.3">
      <c r="A1201" s="377" t="s">
        <v>270</v>
      </c>
      <c r="B1201" s="377" t="s">
        <v>268</v>
      </c>
      <c r="C1201" s="399">
        <v>84</v>
      </c>
      <c r="D1201" s="385"/>
      <c r="E1201" s="392"/>
      <c r="F1201" s="45"/>
      <c r="G1201" s="45"/>
    </row>
    <row r="1202" spans="1:7" x14ac:dyDescent="0.3">
      <c r="A1202" s="377" t="s">
        <v>271</v>
      </c>
      <c r="B1202" s="377" t="s">
        <v>268</v>
      </c>
      <c r="C1202" s="399">
        <v>85</v>
      </c>
      <c r="D1202" s="385"/>
      <c r="E1202" s="392"/>
      <c r="F1202" s="45"/>
      <c r="G1202" s="45"/>
    </row>
    <row r="1203" spans="1:7" ht="15" thickBot="1" x14ac:dyDescent="0.35">
      <c r="A1203" s="378" t="s">
        <v>261</v>
      </c>
      <c r="B1203" s="368" t="s">
        <v>268</v>
      </c>
      <c r="C1203" s="399" t="s">
        <v>262</v>
      </c>
      <c r="D1203" s="401"/>
      <c r="E1203" s="402"/>
      <c r="F1203" s="45"/>
      <c r="G1203" s="45"/>
    </row>
    <row r="1204" spans="1:7" ht="15" thickBot="1" x14ac:dyDescent="0.35">
      <c r="A1204" s="187"/>
      <c r="B1204" s="186"/>
      <c r="C1204" s="185"/>
      <c r="D1204" s="184"/>
      <c r="E1204" s="183"/>
      <c r="F1204" s="45"/>
      <c r="G1204" s="45"/>
    </row>
    <row r="1205" spans="1:7" x14ac:dyDescent="0.3">
      <c r="A1205" s="188" t="s">
        <v>273</v>
      </c>
      <c r="F1205" s="45"/>
      <c r="G1205" s="45"/>
    </row>
    <row r="1206" spans="1:7" ht="28.8" x14ac:dyDescent="0.3">
      <c r="A1206" s="383" t="s">
        <v>168</v>
      </c>
      <c r="B1206" s="384" t="s">
        <v>169</v>
      </c>
      <c r="C1206" s="384" t="s">
        <v>234</v>
      </c>
      <c r="D1206" s="384" t="s">
        <v>214</v>
      </c>
      <c r="E1206" s="384" t="s">
        <v>213</v>
      </c>
      <c r="F1206" s="45"/>
      <c r="G1206" s="45"/>
    </row>
    <row r="1207" spans="1:7" x14ac:dyDescent="0.3">
      <c r="A1207" s="360" t="s">
        <v>177</v>
      </c>
      <c r="B1207" s="362" t="s">
        <v>198</v>
      </c>
      <c r="C1207" s="391" t="s">
        <v>263</v>
      </c>
      <c r="D1207" s="389"/>
      <c r="E1207" s="422"/>
      <c r="F1207" s="45"/>
      <c r="G1207" s="45"/>
    </row>
    <row r="1208" spans="1:7" x14ac:dyDescent="0.3">
      <c r="A1208" s="377" t="s">
        <v>270</v>
      </c>
      <c r="B1208" s="377" t="s">
        <v>268</v>
      </c>
      <c r="C1208" s="399">
        <v>84</v>
      </c>
      <c r="D1208" s="385"/>
      <c r="E1208" s="392"/>
      <c r="F1208" s="45"/>
      <c r="G1208" s="45"/>
    </row>
    <row r="1209" spans="1:7" x14ac:dyDescent="0.3">
      <c r="A1209" s="377" t="s">
        <v>271</v>
      </c>
      <c r="B1209" s="377" t="s">
        <v>268</v>
      </c>
      <c r="C1209" s="399">
        <v>85</v>
      </c>
      <c r="D1209" s="385"/>
      <c r="E1209" s="392"/>
      <c r="F1209" s="45"/>
      <c r="G1209" s="45"/>
    </row>
    <row r="1210" spans="1:7" ht="15" thickBot="1" x14ac:dyDescent="0.35">
      <c r="A1210" s="378" t="s">
        <v>261</v>
      </c>
      <c r="B1210" s="368" t="s">
        <v>268</v>
      </c>
      <c r="C1210" s="399" t="s">
        <v>262</v>
      </c>
      <c r="D1210" s="401"/>
      <c r="E1210" s="402"/>
      <c r="F1210" s="45"/>
      <c r="G1210" s="45"/>
    </row>
    <row r="1211" spans="1:7" ht="15" thickBot="1" x14ac:dyDescent="0.35">
      <c r="A1211" s="187"/>
      <c r="B1211" s="186"/>
      <c r="C1211" s="185"/>
      <c r="D1211" s="184"/>
      <c r="E1211" s="183"/>
      <c r="F1211" s="45"/>
      <c r="G1211" s="45"/>
    </row>
    <row r="1212" spans="1:7" ht="15" thickBot="1" x14ac:dyDescent="0.35">
      <c r="F1212" s="45"/>
      <c r="G1212" s="45"/>
    </row>
    <row r="1213" spans="1:7" ht="30" customHeight="1" thickBot="1" x14ac:dyDescent="0.35">
      <c r="B1213" s="496" t="s">
        <v>420</v>
      </c>
      <c r="C1213" s="497"/>
      <c r="D1213" s="182"/>
      <c r="F1213" s="45"/>
      <c r="G1213" s="45"/>
    </row>
    <row r="1214" spans="1:7" ht="15" thickBot="1" x14ac:dyDescent="0.35">
      <c r="B1214" s="505" t="s">
        <v>454</v>
      </c>
      <c r="C1214" s="506"/>
      <c r="D1214" s="182"/>
      <c r="E1214" s="181"/>
      <c r="F1214" s="45"/>
      <c r="G1214" s="45"/>
    </row>
    <row r="1215" spans="1:7" x14ac:dyDescent="0.3">
      <c r="F1215" s="45"/>
      <c r="G1215" s="45"/>
    </row>
    <row r="1216" spans="1:7" ht="15" thickBot="1" x14ac:dyDescent="0.35">
      <c r="F1216" s="45"/>
      <c r="G1216" s="45"/>
    </row>
    <row r="1217" spans="1:7" ht="29.4" thickBot="1" x14ac:dyDescent="0.6">
      <c r="A1217" s="502" t="s">
        <v>431</v>
      </c>
      <c r="B1217" s="503"/>
      <c r="C1217" s="503"/>
      <c r="D1217" s="503"/>
      <c r="E1217" s="504"/>
      <c r="F1217" s="45"/>
      <c r="G1217" s="45"/>
    </row>
    <row r="1218" spans="1:7" x14ac:dyDescent="0.3">
      <c r="A1218" s="190"/>
      <c r="B1218" s="190"/>
      <c r="C1218" s="190"/>
      <c r="D1218" s="190"/>
      <c r="E1218" s="190"/>
      <c r="F1218" s="45"/>
      <c r="G1218" s="45"/>
    </row>
    <row r="1219" spans="1:7" x14ac:dyDescent="0.3">
      <c r="A1219" s="194" t="s">
        <v>269</v>
      </c>
      <c r="F1219" s="45"/>
      <c r="G1219" s="45"/>
    </row>
    <row r="1220" spans="1:7" ht="28.8" x14ac:dyDescent="0.3">
      <c r="A1220" s="383" t="s">
        <v>168</v>
      </c>
      <c r="B1220" s="384" t="s">
        <v>169</v>
      </c>
      <c r="C1220" s="384" t="s">
        <v>234</v>
      </c>
      <c r="D1220" s="384" t="s">
        <v>266</v>
      </c>
      <c r="E1220" s="384" t="s">
        <v>213</v>
      </c>
      <c r="F1220" s="45"/>
      <c r="G1220" s="45"/>
    </row>
    <row r="1221" spans="1:7" x14ac:dyDescent="0.3">
      <c r="A1221" s="368" t="s">
        <v>261</v>
      </c>
      <c r="B1221" s="368" t="s">
        <v>268</v>
      </c>
      <c r="C1221" s="388" t="s">
        <v>262</v>
      </c>
      <c r="D1221" s="389"/>
      <c r="E1221" s="390"/>
      <c r="F1221" s="45"/>
      <c r="G1221" s="45"/>
    </row>
    <row r="1222" spans="1:7" x14ac:dyDescent="0.3">
      <c r="A1222" s="190"/>
      <c r="B1222" s="190"/>
      <c r="C1222" s="190"/>
      <c r="D1222" s="190"/>
      <c r="E1222" s="190"/>
      <c r="F1222" s="45"/>
      <c r="G1222" s="45"/>
    </row>
    <row r="1223" spans="1:7" x14ac:dyDescent="0.3">
      <c r="A1223" s="194" t="s">
        <v>277</v>
      </c>
      <c r="F1223" s="45"/>
      <c r="G1223" s="45"/>
    </row>
    <row r="1224" spans="1:7" ht="28.8" x14ac:dyDescent="0.3">
      <c r="A1224" s="383" t="s">
        <v>168</v>
      </c>
      <c r="B1224" s="384" t="s">
        <v>169</v>
      </c>
      <c r="C1224" s="384" t="s">
        <v>234</v>
      </c>
      <c r="D1224" s="384" t="s">
        <v>266</v>
      </c>
      <c r="E1224" s="384" t="s">
        <v>213</v>
      </c>
      <c r="F1224" s="45"/>
      <c r="G1224" s="45"/>
    </row>
    <row r="1225" spans="1:7" x14ac:dyDescent="0.3">
      <c r="A1225" s="368" t="s">
        <v>277</v>
      </c>
      <c r="B1225" s="368" t="s">
        <v>268</v>
      </c>
      <c r="C1225" s="388" t="s">
        <v>262</v>
      </c>
      <c r="D1225" s="389"/>
      <c r="E1225" s="390"/>
      <c r="F1225" s="45"/>
      <c r="G1225" s="45"/>
    </row>
    <row r="1226" spans="1:7" x14ac:dyDescent="0.3">
      <c r="A1226" s="190"/>
      <c r="B1226" s="190"/>
      <c r="C1226" s="190"/>
      <c r="D1226" s="190"/>
      <c r="E1226" s="190"/>
      <c r="F1226" s="45"/>
      <c r="G1226" s="45"/>
    </row>
    <row r="1227" spans="1:7" x14ac:dyDescent="0.3">
      <c r="A1227" s="190" t="s">
        <v>283</v>
      </c>
      <c r="B1227" s="190"/>
      <c r="C1227" s="190"/>
      <c r="D1227" s="190"/>
      <c r="E1227" s="190"/>
      <c r="F1227" s="45"/>
      <c r="G1227" s="45"/>
    </row>
    <row r="1228" spans="1:7" ht="28.8" x14ac:dyDescent="0.3">
      <c r="A1228" s="383" t="s">
        <v>168</v>
      </c>
      <c r="B1228" s="384" t="s">
        <v>169</v>
      </c>
      <c r="C1228" s="384" t="s">
        <v>234</v>
      </c>
      <c r="D1228" s="384" t="s">
        <v>214</v>
      </c>
      <c r="E1228" s="384" t="s">
        <v>213</v>
      </c>
      <c r="F1228" s="45"/>
      <c r="G1228" s="45"/>
    </row>
    <row r="1229" spans="1:7" x14ac:dyDescent="0.3">
      <c r="A1229" s="369" t="s">
        <v>170</v>
      </c>
      <c r="B1229" s="359" t="s">
        <v>191</v>
      </c>
      <c r="C1229" s="391" t="s">
        <v>215</v>
      </c>
      <c r="D1229" s="389"/>
      <c r="E1229" s="390"/>
      <c r="F1229" s="45"/>
      <c r="G1229" s="45"/>
    </row>
    <row r="1230" spans="1:7" x14ac:dyDescent="0.3">
      <c r="A1230" s="369" t="s">
        <v>212</v>
      </c>
      <c r="B1230" s="359" t="s">
        <v>191</v>
      </c>
      <c r="C1230" s="391" t="s">
        <v>216</v>
      </c>
      <c r="D1230" s="189"/>
      <c r="E1230" s="392"/>
      <c r="F1230" s="45"/>
      <c r="G1230" s="45"/>
    </row>
    <row r="1231" spans="1:7" x14ac:dyDescent="0.3">
      <c r="A1231" s="369" t="s">
        <v>485</v>
      </c>
      <c r="B1231" s="359" t="s">
        <v>463</v>
      </c>
      <c r="C1231" s="393" t="s">
        <v>486</v>
      </c>
      <c r="D1231" s="394"/>
      <c r="E1231" s="395"/>
      <c r="F1231" s="45"/>
      <c r="G1231" s="45"/>
    </row>
    <row r="1232" spans="1:7" x14ac:dyDescent="0.3">
      <c r="A1232" s="370"/>
      <c r="B1232" s="370"/>
      <c r="C1232" s="373"/>
      <c r="D1232" s="413"/>
      <c r="E1232" s="370"/>
      <c r="F1232" s="45"/>
      <c r="G1232" s="45"/>
    </row>
    <row r="1233" spans="1:7" x14ac:dyDescent="0.3">
      <c r="A1233" s="372" t="s">
        <v>172</v>
      </c>
      <c r="B1233" s="362" t="s">
        <v>193</v>
      </c>
      <c r="C1233" s="391" t="s">
        <v>217</v>
      </c>
      <c r="D1233" s="389"/>
      <c r="E1233" s="390"/>
      <c r="F1233" s="45"/>
      <c r="G1233" s="45"/>
    </row>
    <row r="1234" spans="1:7" x14ac:dyDescent="0.3">
      <c r="A1234" s="370"/>
      <c r="B1234" s="370"/>
      <c r="C1234" s="373"/>
      <c r="D1234" s="370"/>
      <c r="E1234" s="370"/>
      <c r="F1234" s="45"/>
      <c r="G1234" s="45"/>
    </row>
    <row r="1235" spans="1:7" x14ac:dyDescent="0.3">
      <c r="A1235" s="374" t="s">
        <v>173</v>
      </c>
      <c r="B1235" s="362" t="s">
        <v>194</v>
      </c>
      <c r="C1235" s="391" t="s">
        <v>219</v>
      </c>
      <c r="D1235" s="389"/>
      <c r="E1235" s="390"/>
      <c r="F1235" s="45"/>
      <c r="G1235" s="45"/>
    </row>
    <row r="1236" spans="1:7" x14ac:dyDescent="0.3">
      <c r="A1236" s="374" t="s">
        <v>218</v>
      </c>
      <c r="B1236" s="362" t="s">
        <v>194</v>
      </c>
      <c r="C1236" s="391" t="s">
        <v>222</v>
      </c>
      <c r="D1236" s="189"/>
      <c r="E1236" s="392"/>
      <c r="F1236" s="45"/>
      <c r="G1236" s="45"/>
    </row>
    <row r="1237" spans="1:7" x14ac:dyDescent="0.3">
      <c r="A1237" s="374" t="s">
        <v>487</v>
      </c>
      <c r="B1237" s="362" t="s">
        <v>465</v>
      </c>
      <c r="C1237" s="393" t="s">
        <v>488</v>
      </c>
      <c r="D1237" s="397"/>
      <c r="E1237" s="395"/>
      <c r="F1237" s="45"/>
      <c r="G1237" s="45"/>
    </row>
    <row r="1238" spans="1:7" x14ac:dyDescent="0.3">
      <c r="A1238" s="374" t="s">
        <v>560</v>
      </c>
      <c r="B1238" s="362" t="s">
        <v>465</v>
      </c>
      <c r="C1238" s="393" t="s">
        <v>489</v>
      </c>
      <c r="D1238" s="397"/>
      <c r="E1238" s="398"/>
      <c r="F1238" s="45"/>
      <c r="G1238" s="45"/>
    </row>
    <row r="1239" spans="1:7" x14ac:dyDescent="0.3">
      <c r="A1239" s="374" t="s">
        <v>559</v>
      </c>
      <c r="B1239" s="362" t="s">
        <v>466</v>
      </c>
      <c r="C1239" s="393" t="s">
        <v>490</v>
      </c>
      <c r="D1239" s="394"/>
      <c r="E1239" s="395"/>
      <c r="F1239" s="45"/>
      <c r="G1239" s="45"/>
    </row>
    <row r="1240" spans="1:7" x14ac:dyDescent="0.3">
      <c r="A1240" s="370"/>
      <c r="B1240" s="370"/>
      <c r="C1240" s="373"/>
      <c r="D1240" s="413"/>
      <c r="E1240" s="370"/>
      <c r="F1240" s="45"/>
      <c r="G1240" s="45"/>
    </row>
    <row r="1241" spans="1:7" x14ac:dyDescent="0.3">
      <c r="A1241" s="405" t="s">
        <v>174</v>
      </c>
      <c r="B1241" s="406" t="s">
        <v>195</v>
      </c>
      <c r="C1241" s="407" t="s">
        <v>221</v>
      </c>
      <c r="D1241" s="389"/>
      <c r="E1241" s="390"/>
      <c r="F1241" s="45"/>
      <c r="G1241" s="45"/>
    </row>
    <row r="1242" spans="1:7" x14ac:dyDescent="0.3">
      <c r="A1242" s="405" t="s">
        <v>220</v>
      </c>
      <c r="B1242" s="406" t="s">
        <v>195</v>
      </c>
      <c r="C1242" s="407" t="s">
        <v>223</v>
      </c>
      <c r="D1242" s="189"/>
      <c r="E1242" s="409"/>
      <c r="F1242" s="45"/>
      <c r="G1242" s="45"/>
    </row>
    <row r="1243" spans="1:7" x14ac:dyDescent="0.3">
      <c r="A1243" s="405" t="s">
        <v>491</v>
      </c>
      <c r="B1243" s="406" t="s">
        <v>468</v>
      </c>
      <c r="C1243" s="410" t="s">
        <v>492</v>
      </c>
      <c r="D1243" s="397"/>
      <c r="E1243" s="411"/>
      <c r="F1243" s="45"/>
      <c r="G1243" s="45"/>
    </row>
    <row r="1244" spans="1:7" x14ac:dyDescent="0.3">
      <c r="A1244" s="405" t="s">
        <v>561</v>
      </c>
      <c r="B1244" s="406" t="s">
        <v>468</v>
      </c>
      <c r="C1244" s="410" t="s">
        <v>493</v>
      </c>
      <c r="D1244" s="394"/>
      <c r="E1244" s="412"/>
      <c r="F1244" s="45"/>
      <c r="G1244" s="45"/>
    </row>
    <row r="1245" spans="1:7" x14ac:dyDescent="0.3">
      <c r="A1245" s="370"/>
      <c r="B1245" s="370"/>
      <c r="C1245" s="373"/>
      <c r="D1245" s="413"/>
      <c r="E1245" s="370"/>
      <c r="F1245" s="45"/>
      <c r="G1245" s="45"/>
    </row>
    <row r="1246" spans="1:7" x14ac:dyDescent="0.3">
      <c r="A1246" s="363" t="s">
        <v>175</v>
      </c>
      <c r="B1246" s="362" t="s">
        <v>196</v>
      </c>
      <c r="C1246" s="391" t="s">
        <v>225</v>
      </c>
      <c r="D1246" s="389"/>
      <c r="E1246" s="390"/>
      <c r="F1246" s="45"/>
      <c r="G1246" s="45"/>
    </row>
    <row r="1247" spans="1:7" x14ac:dyDescent="0.3">
      <c r="A1247" s="363" t="s">
        <v>224</v>
      </c>
      <c r="B1247" s="362" t="s">
        <v>196</v>
      </c>
      <c r="C1247" s="391" t="s">
        <v>226</v>
      </c>
      <c r="D1247" s="189"/>
      <c r="E1247" s="392"/>
      <c r="F1247" s="45"/>
      <c r="G1247" s="45"/>
    </row>
    <row r="1248" spans="1:7" x14ac:dyDescent="0.3">
      <c r="A1248" s="370"/>
      <c r="B1248" s="370"/>
      <c r="C1248" s="373"/>
      <c r="D1248" s="370"/>
      <c r="E1248" s="370"/>
      <c r="F1248" s="45"/>
      <c r="G1248" s="45"/>
    </row>
    <row r="1249" spans="1:7" x14ac:dyDescent="0.3">
      <c r="A1249" s="364" t="s">
        <v>176</v>
      </c>
      <c r="B1249" s="362" t="s">
        <v>197</v>
      </c>
      <c r="C1249" s="391" t="s">
        <v>228</v>
      </c>
      <c r="D1249" s="389"/>
      <c r="E1249" s="390"/>
      <c r="F1249" s="45"/>
      <c r="G1249" s="45"/>
    </row>
    <row r="1250" spans="1:7" x14ac:dyDescent="0.3">
      <c r="A1250" s="364" t="s">
        <v>227</v>
      </c>
      <c r="B1250" s="362" t="s">
        <v>197</v>
      </c>
      <c r="C1250" s="391" t="s">
        <v>229</v>
      </c>
      <c r="D1250" s="189"/>
      <c r="E1250" s="392"/>
      <c r="F1250" s="45"/>
      <c r="G1250" s="45"/>
    </row>
    <row r="1251" spans="1:7" x14ac:dyDescent="0.3">
      <c r="A1251" s="370"/>
      <c r="B1251" s="370"/>
      <c r="C1251" s="373"/>
      <c r="D1251" s="370"/>
      <c r="E1251" s="370"/>
      <c r="F1251" s="45"/>
      <c r="G1251" s="45"/>
    </row>
    <row r="1252" spans="1:7" x14ac:dyDescent="0.3">
      <c r="A1252" s="363" t="s">
        <v>178</v>
      </c>
      <c r="B1252" s="362" t="s">
        <v>199</v>
      </c>
      <c r="C1252" s="391" t="s">
        <v>231</v>
      </c>
      <c r="D1252" s="389"/>
      <c r="E1252" s="390"/>
      <c r="F1252" s="45"/>
      <c r="G1252" s="45"/>
    </row>
    <row r="1253" spans="1:7" x14ac:dyDescent="0.3">
      <c r="A1253" s="363" t="s">
        <v>230</v>
      </c>
      <c r="B1253" s="362" t="s">
        <v>199</v>
      </c>
      <c r="C1253" s="391" t="s">
        <v>232</v>
      </c>
      <c r="D1253" s="189"/>
      <c r="E1253" s="392"/>
      <c r="F1253" s="45"/>
      <c r="G1253" s="45"/>
    </row>
    <row r="1254" spans="1:7" x14ac:dyDescent="0.3">
      <c r="A1254" s="363" t="s">
        <v>494</v>
      </c>
      <c r="B1254" s="362" t="s">
        <v>470</v>
      </c>
      <c r="C1254" s="393" t="s">
        <v>495</v>
      </c>
      <c r="D1254" s="397"/>
      <c r="E1254" s="395"/>
      <c r="F1254" s="45"/>
      <c r="G1254" s="45"/>
    </row>
    <row r="1255" spans="1:7" x14ac:dyDescent="0.3">
      <c r="A1255" s="363" t="s">
        <v>562</v>
      </c>
      <c r="B1255" s="362" t="s">
        <v>470</v>
      </c>
      <c r="C1255" s="393" t="s">
        <v>496</v>
      </c>
      <c r="D1255" s="397"/>
      <c r="E1255" s="398"/>
      <c r="F1255" s="45"/>
      <c r="G1255" s="45"/>
    </row>
    <row r="1256" spans="1:7" x14ac:dyDescent="0.3">
      <c r="A1256" s="363" t="s">
        <v>497</v>
      </c>
      <c r="B1256" s="362" t="s">
        <v>472</v>
      </c>
      <c r="C1256" s="393" t="s">
        <v>498</v>
      </c>
      <c r="D1256" s="394"/>
      <c r="E1256" s="395"/>
      <c r="F1256" s="45"/>
      <c r="G1256" s="45"/>
    </row>
    <row r="1257" spans="1:7" x14ac:dyDescent="0.3">
      <c r="A1257" s="370"/>
      <c r="B1257" s="370"/>
      <c r="C1257" s="373"/>
      <c r="D1257" s="413"/>
      <c r="E1257" s="370"/>
      <c r="F1257" s="45"/>
      <c r="G1257" s="45"/>
    </row>
    <row r="1258" spans="1:7" x14ac:dyDescent="0.3">
      <c r="A1258" s="363" t="s">
        <v>179</v>
      </c>
      <c r="B1258" s="362" t="s">
        <v>200</v>
      </c>
      <c r="C1258" s="391" t="s">
        <v>233</v>
      </c>
      <c r="D1258" s="389"/>
      <c r="E1258" s="390"/>
      <c r="F1258" s="45"/>
      <c r="G1258" s="45"/>
    </row>
    <row r="1259" spans="1:7" x14ac:dyDescent="0.3">
      <c r="A1259" s="370"/>
      <c r="B1259" s="370"/>
      <c r="C1259" s="373"/>
      <c r="D1259" s="370"/>
      <c r="E1259" s="370"/>
      <c r="F1259" s="45"/>
      <c r="G1259" s="45"/>
    </row>
    <row r="1260" spans="1:7" x14ac:dyDescent="0.3">
      <c r="A1260" s="363" t="s">
        <v>180</v>
      </c>
      <c r="B1260" s="362" t="s">
        <v>201</v>
      </c>
      <c r="C1260" s="391" t="s">
        <v>235</v>
      </c>
      <c r="D1260" s="389"/>
      <c r="E1260" s="390"/>
      <c r="F1260" s="45"/>
      <c r="G1260" s="45"/>
    </row>
    <row r="1261" spans="1:7" x14ac:dyDescent="0.3">
      <c r="A1261" s="363" t="s">
        <v>453</v>
      </c>
      <c r="B1261" s="362" t="s">
        <v>201</v>
      </c>
      <c r="C1261" s="375" t="s">
        <v>236</v>
      </c>
      <c r="D1261" s="189"/>
      <c r="E1261" s="392"/>
      <c r="F1261" s="45"/>
      <c r="G1261" s="45"/>
    </row>
    <row r="1262" spans="1:7" x14ac:dyDescent="0.3">
      <c r="A1262" s="370"/>
      <c r="B1262" s="370"/>
      <c r="C1262" s="373"/>
      <c r="D1262" s="370"/>
      <c r="E1262" s="370"/>
      <c r="F1262" s="45"/>
      <c r="G1262" s="45"/>
    </row>
    <row r="1263" spans="1:7" x14ac:dyDescent="0.3">
      <c r="A1263" s="363" t="s">
        <v>181</v>
      </c>
      <c r="B1263" s="362" t="s">
        <v>202</v>
      </c>
      <c r="C1263" s="399" t="s">
        <v>238</v>
      </c>
      <c r="D1263" s="389"/>
      <c r="E1263" s="390"/>
      <c r="F1263" s="45"/>
      <c r="G1263" s="45"/>
    </row>
    <row r="1264" spans="1:7" x14ac:dyDescent="0.3">
      <c r="A1264" s="363" t="s">
        <v>237</v>
      </c>
      <c r="B1264" s="362" t="s">
        <v>202</v>
      </c>
      <c r="C1264" s="399" t="s">
        <v>239</v>
      </c>
      <c r="D1264" s="189"/>
      <c r="E1264" s="392"/>
      <c r="F1264" s="45"/>
      <c r="G1264" s="45"/>
    </row>
    <row r="1265" spans="1:7" x14ac:dyDescent="0.3">
      <c r="A1265" s="363" t="s">
        <v>499</v>
      </c>
      <c r="B1265" s="362" t="s">
        <v>474</v>
      </c>
      <c r="C1265" s="400" t="s">
        <v>500</v>
      </c>
      <c r="D1265" s="397"/>
      <c r="E1265" s="395"/>
      <c r="F1265" s="45"/>
      <c r="G1265" s="45"/>
    </row>
    <row r="1266" spans="1:7" x14ac:dyDescent="0.3">
      <c r="A1266" s="363" t="s">
        <v>563</v>
      </c>
      <c r="B1266" s="362" t="s">
        <v>474</v>
      </c>
      <c r="C1266" s="400" t="s">
        <v>501</v>
      </c>
      <c r="D1266" s="394"/>
      <c r="E1266" s="398"/>
      <c r="F1266" s="45"/>
      <c r="G1266" s="45"/>
    </row>
    <row r="1267" spans="1:7" x14ac:dyDescent="0.3">
      <c r="A1267" s="370"/>
      <c r="B1267" s="370"/>
      <c r="C1267" s="373"/>
      <c r="D1267" s="413"/>
      <c r="E1267" s="370"/>
      <c r="F1267" s="45"/>
      <c r="G1267" s="45"/>
    </row>
    <row r="1268" spans="1:7" x14ac:dyDescent="0.3">
      <c r="A1268" s="363" t="s">
        <v>182</v>
      </c>
      <c r="B1268" s="362" t="s">
        <v>203</v>
      </c>
      <c r="C1268" s="399" t="s">
        <v>241</v>
      </c>
      <c r="D1268" s="389"/>
      <c r="E1268" s="390"/>
      <c r="F1268" s="45"/>
      <c r="G1268" s="45"/>
    </row>
    <row r="1269" spans="1:7" x14ac:dyDescent="0.3">
      <c r="A1269" s="363" t="s">
        <v>240</v>
      </c>
      <c r="B1269" s="362" t="s">
        <v>203</v>
      </c>
      <c r="C1269" s="399" t="s">
        <v>242</v>
      </c>
      <c r="D1269" s="189"/>
      <c r="E1269" s="392"/>
      <c r="F1269" s="45"/>
      <c r="G1269" s="45"/>
    </row>
    <row r="1270" spans="1:7" x14ac:dyDescent="0.3">
      <c r="A1270" s="363" t="s">
        <v>502</v>
      </c>
      <c r="B1270" s="362" t="s">
        <v>476</v>
      </c>
      <c r="C1270" s="400" t="s">
        <v>503</v>
      </c>
      <c r="D1270" s="394"/>
      <c r="E1270" s="395"/>
      <c r="F1270" s="45"/>
      <c r="G1270" s="45"/>
    </row>
    <row r="1271" spans="1:7" x14ac:dyDescent="0.3">
      <c r="A1271" s="370"/>
      <c r="B1271" s="370"/>
      <c r="C1271" s="373"/>
      <c r="D1271" s="413"/>
      <c r="E1271" s="370"/>
      <c r="F1271" s="45"/>
      <c r="G1271" s="45"/>
    </row>
    <row r="1272" spans="1:7" x14ac:dyDescent="0.3">
      <c r="A1272" s="363" t="s">
        <v>183</v>
      </c>
      <c r="B1272" s="362" t="s">
        <v>204</v>
      </c>
      <c r="C1272" s="399" t="s">
        <v>243</v>
      </c>
      <c r="D1272" s="389"/>
      <c r="E1272" s="390"/>
      <c r="F1272" s="45"/>
      <c r="G1272" s="45"/>
    </row>
    <row r="1273" spans="1:7" x14ac:dyDescent="0.3">
      <c r="A1273" s="363" t="s">
        <v>245</v>
      </c>
      <c r="B1273" s="362" t="s">
        <v>204</v>
      </c>
      <c r="C1273" s="399" t="s">
        <v>244</v>
      </c>
      <c r="D1273" s="189"/>
      <c r="E1273" s="392"/>
      <c r="F1273" s="45"/>
      <c r="G1273" s="45"/>
    </row>
    <row r="1274" spans="1:7" x14ac:dyDescent="0.3">
      <c r="A1274" s="363" t="s">
        <v>504</v>
      </c>
      <c r="B1274" s="362" t="s">
        <v>478</v>
      </c>
      <c r="C1274" s="400" t="s">
        <v>505</v>
      </c>
      <c r="D1274" s="397"/>
      <c r="E1274" s="395"/>
      <c r="F1274" s="45"/>
      <c r="G1274" s="45"/>
    </row>
    <row r="1275" spans="1:7" x14ac:dyDescent="0.3">
      <c r="A1275" s="363" t="s">
        <v>564</v>
      </c>
      <c r="B1275" s="362" t="s">
        <v>478</v>
      </c>
      <c r="C1275" s="400" t="s">
        <v>506</v>
      </c>
      <c r="D1275" s="394"/>
      <c r="E1275" s="398"/>
      <c r="F1275" s="45"/>
      <c r="G1275" s="45"/>
    </row>
    <row r="1276" spans="1:7" x14ac:dyDescent="0.3">
      <c r="A1276" s="370"/>
      <c r="B1276" s="370"/>
      <c r="C1276" s="373"/>
      <c r="D1276" s="413"/>
      <c r="E1276" s="370"/>
      <c r="F1276" s="45"/>
      <c r="G1276" s="45"/>
    </row>
    <row r="1277" spans="1:7" x14ac:dyDescent="0.3">
      <c r="A1277" s="363" t="s">
        <v>184</v>
      </c>
      <c r="B1277" s="362" t="s">
        <v>205</v>
      </c>
      <c r="C1277" s="399" t="s">
        <v>250</v>
      </c>
      <c r="D1277" s="389"/>
      <c r="E1277" s="390"/>
      <c r="F1277" s="45"/>
      <c r="G1277" s="45"/>
    </row>
    <row r="1278" spans="1:7" x14ac:dyDescent="0.3">
      <c r="A1278" s="363" t="s">
        <v>246</v>
      </c>
      <c r="B1278" s="362" t="s">
        <v>205</v>
      </c>
      <c r="C1278" s="399" t="s">
        <v>251</v>
      </c>
      <c r="D1278" s="189"/>
      <c r="E1278" s="392"/>
      <c r="F1278" s="45"/>
      <c r="G1278" s="45"/>
    </row>
    <row r="1279" spans="1:7" x14ac:dyDescent="0.3">
      <c r="A1279" s="363" t="s">
        <v>507</v>
      </c>
      <c r="B1279" s="362" t="s">
        <v>480</v>
      </c>
      <c r="C1279" s="400" t="s">
        <v>508</v>
      </c>
      <c r="D1279" s="397"/>
      <c r="E1279" s="395"/>
      <c r="F1279" s="45"/>
      <c r="G1279" s="45"/>
    </row>
    <row r="1280" spans="1:7" x14ac:dyDescent="0.3">
      <c r="A1280" s="363" t="s">
        <v>565</v>
      </c>
      <c r="B1280" s="362" t="s">
        <v>480</v>
      </c>
      <c r="C1280" s="400" t="s">
        <v>509</v>
      </c>
      <c r="D1280" s="394"/>
      <c r="E1280" s="398"/>
      <c r="F1280" s="45"/>
      <c r="G1280" s="45"/>
    </row>
    <row r="1281" spans="1:7" x14ac:dyDescent="0.3">
      <c r="A1281" s="370"/>
      <c r="B1281" s="370"/>
      <c r="C1281" s="373"/>
      <c r="D1281" s="413"/>
      <c r="E1281" s="370"/>
      <c r="F1281" s="45"/>
      <c r="G1281" s="45"/>
    </row>
    <row r="1282" spans="1:7" x14ac:dyDescent="0.3">
      <c r="A1282" s="361" t="s">
        <v>185</v>
      </c>
      <c r="B1282" s="362" t="s">
        <v>206</v>
      </c>
      <c r="C1282" s="399" t="s">
        <v>252</v>
      </c>
      <c r="D1282" s="389"/>
      <c r="E1282" s="390"/>
      <c r="F1282" s="45"/>
      <c r="G1282" s="45"/>
    </row>
    <row r="1283" spans="1:7" x14ac:dyDescent="0.3">
      <c r="A1283" s="361" t="s">
        <v>295</v>
      </c>
      <c r="B1283" s="362" t="s">
        <v>206</v>
      </c>
      <c r="C1283" s="399" t="s">
        <v>253</v>
      </c>
      <c r="D1283" s="189"/>
      <c r="E1283" s="392"/>
      <c r="F1283" s="45"/>
      <c r="G1283" s="45"/>
    </row>
    <row r="1284" spans="1:7" x14ac:dyDescent="0.3">
      <c r="A1284" s="361" t="s">
        <v>510</v>
      </c>
      <c r="B1284" s="362" t="s">
        <v>482</v>
      </c>
      <c r="C1284" s="400" t="s">
        <v>511</v>
      </c>
      <c r="D1284" s="394"/>
      <c r="E1284" s="395"/>
      <c r="F1284" s="45"/>
      <c r="G1284" s="45"/>
    </row>
    <row r="1285" spans="1:7" x14ac:dyDescent="0.3">
      <c r="A1285" s="370"/>
      <c r="B1285" s="370"/>
      <c r="C1285" s="373"/>
      <c r="D1285" s="413"/>
      <c r="E1285" s="370"/>
      <c r="F1285" s="45"/>
      <c r="G1285" s="45"/>
    </row>
    <row r="1286" spans="1:7" x14ac:dyDescent="0.3">
      <c r="A1286" s="366" t="s">
        <v>186</v>
      </c>
      <c r="B1286" s="362" t="s">
        <v>207</v>
      </c>
      <c r="C1286" s="399" t="s">
        <v>254</v>
      </c>
      <c r="D1286" s="389"/>
      <c r="E1286" s="390"/>
      <c r="F1286" s="45"/>
      <c r="G1286" s="45"/>
    </row>
    <row r="1287" spans="1:7" x14ac:dyDescent="0.3">
      <c r="A1287" s="366" t="s">
        <v>247</v>
      </c>
      <c r="B1287" s="362" t="s">
        <v>207</v>
      </c>
      <c r="C1287" s="399" t="s">
        <v>255</v>
      </c>
      <c r="D1287" s="189"/>
      <c r="E1287" s="392"/>
      <c r="F1287" s="45"/>
      <c r="G1287" s="45"/>
    </row>
    <row r="1288" spans="1:7" x14ac:dyDescent="0.3">
      <c r="A1288" s="366" t="s">
        <v>512</v>
      </c>
      <c r="B1288" s="362" t="s">
        <v>484</v>
      </c>
      <c r="C1288" s="400" t="s">
        <v>513</v>
      </c>
      <c r="D1288" s="394"/>
      <c r="E1288" s="395"/>
      <c r="F1288" s="45"/>
      <c r="G1288" s="45"/>
    </row>
    <row r="1289" spans="1:7" x14ac:dyDescent="0.3">
      <c r="A1289" s="370"/>
      <c r="B1289" s="370"/>
      <c r="C1289" s="373"/>
      <c r="D1289" s="413"/>
      <c r="E1289" s="370"/>
      <c r="F1289" s="45"/>
      <c r="G1289" s="45"/>
    </row>
    <row r="1290" spans="1:7" x14ac:dyDescent="0.3">
      <c r="A1290" s="376" t="s">
        <v>187</v>
      </c>
      <c r="B1290" s="362" t="s">
        <v>208</v>
      </c>
      <c r="C1290" s="399" t="s">
        <v>256</v>
      </c>
      <c r="D1290" s="389"/>
      <c r="E1290" s="390"/>
      <c r="F1290" s="45"/>
      <c r="G1290" s="45"/>
    </row>
    <row r="1291" spans="1:7" x14ac:dyDescent="0.3">
      <c r="A1291" s="376" t="s">
        <v>248</v>
      </c>
      <c r="B1291" s="362" t="s">
        <v>208</v>
      </c>
      <c r="C1291" s="399" t="s">
        <v>257</v>
      </c>
      <c r="D1291" s="189"/>
      <c r="E1291" s="392"/>
      <c r="F1291" s="45"/>
      <c r="G1291" s="45"/>
    </row>
    <row r="1292" spans="1:7" x14ac:dyDescent="0.3">
      <c r="A1292" s="370"/>
      <c r="B1292" s="370"/>
      <c r="C1292" s="373"/>
      <c r="D1292" s="370"/>
      <c r="E1292" s="370"/>
      <c r="F1292" s="45"/>
      <c r="G1292" s="45"/>
    </row>
    <row r="1293" spans="1:7" x14ac:dyDescent="0.3">
      <c r="A1293" s="363" t="s">
        <v>188</v>
      </c>
      <c r="B1293" s="362" t="s">
        <v>209</v>
      </c>
      <c r="C1293" s="399" t="s">
        <v>258</v>
      </c>
      <c r="D1293" s="389"/>
      <c r="E1293" s="390"/>
      <c r="F1293" s="45"/>
      <c r="G1293" s="45"/>
    </row>
    <row r="1294" spans="1:7" x14ac:dyDescent="0.3">
      <c r="A1294" s="363" t="s">
        <v>249</v>
      </c>
      <c r="B1294" s="362" t="s">
        <v>209</v>
      </c>
      <c r="C1294" s="399" t="s">
        <v>259</v>
      </c>
      <c r="D1294" s="189"/>
      <c r="E1294" s="392"/>
      <c r="F1294" s="45"/>
      <c r="G1294" s="45"/>
    </row>
    <row r="1295" spans="1:7" x14ac:dyDescent="0.3">
      <c r="A1295" s="370"/>
      <c r="B1295" s="370"/>
      <c r="C1295" s="373"/>
      <c r="D1295" s="370"/>
      <c r="E1295" s="370"/>
      <c r="F1295" s="45"/>
      <c r="G1295" s="45"/>
    </row>
    <row r="1296" spans="1:7" x14ac:dyDescent="0.3">
      <c r="A1296" s="363" t="s">
        <v>189</v>
      </c>
      <c r="B1296" s="362" t="s">
        <v>210</v>
      </c>
      <c r="C1296" s="399" t="s">
        <v>260</v>
      </c>
      <c r="D1296" s="389"/>
      <c r="E1296" s="390"/>
      <c r="F1296" s="45"/>
      <c r="G1296" s="45"/>
    </row>
    <row r="1297" spans="1:7" x14ac:dyDescent="0.3">
      <c r="A1297" s="370"/>
      <c r="B1297" s="370"/>
      <c r="C1297" s="373"/>
      <c r="D1297" s="370"/>
      <c r="E1297" s="370"/>
      <c r="F1297" s="45"/>
      <c r="G1297" s="45"/>
    </row>
    <row r="1298" spans="1:7" x14ac:dyDescent="0.3">
      <c r="A1298" s="377" t="s">
        <v>270</v>
      </c>
      <c r="B1298" s="377" t="s">
        <v>268</v>
      </c>
      <c r="C1298" s="399">
        <v>84</v>
      </c>
      <c r="D1298" s="385"/>
      <c r="E1298" s="392"/>
      <c r="F1298" s="45"/>
      <c r="G1298" s="45"/>
    </row>
    <row r="1299" spans="1:7" x14ac:dyDescent="0.3">
      <c r="A1299" s="370"/>
      <c r="B1299" s="370"/>
      <c r="C1299" s="373"/>
      <c r="D1299" s="370"/>
      <c r="E1299" s="370"/>
      <c r="F1299" s="45"/>
      <c r="G1299" s="45"/>
    </row>
    <row r="1300" spans="1:7" x14ac:dyDescent="0.3">
      <c r="A1300" s="377" t="s">
        <v>271</v>
      </c>
      <c r="B1300" s="377" t="s">
        <v>268</v>
      </c>
      <c r="C1300" s="399">
        <v>85</v>
      </c>
      <c r="D1300" s="385"/>
      <c r="E1300" s="392"/>
      <c r="F1300" s="45"/>
      <c r="G1300" s="45"/>
    </row>
    <row r="1301" spans="1:7" x14ac:dyDescent="0.3">
      <c r="A1301" s="370"/>
      <c r="B1301" s="370"/>
      <c r="C1301" s="373"/>
      <c r="D1301" s="370"/>
      <c r="E1301" s="370"/>
      <c r="F1301" s="45"/>
      <c r="G1301" s="45"/>
    </row>
    <row r="1302" spans="1:7" ht="15" thickBot="1" x14ac:dyDescent="0.35">
      <c r="A1302" s="378" t="s">
        <v>261</v>
      </c>
      <c r="B1302" s="368" t="s">
        <v>268</v>
      </c>
      <c r="C1302" s="399" t="s">
        <v>262</v>
      </c>
      <c r="D1302" s="401"/>
      <c r="E1302" s="402"/>
      <c r="F1302" s="45"/>
      <c r="G1302" s="45"/>
    </row>
    <row r="1303" spans="1:7" ht="15" thickBot="1" x14ac:dyDescent="0.35">
      <c r="A1303" s="187"/>
      <c r="B1303" s="186"/>
      <c r="C1303" s="185"/>
      <c r="D1303" s="184"/>
      <c r="E1303" s="183"/>
      <c r="F1303" s="45"/>
      <c r="G1303" s="45"/>
    </row>
    <row r="1304" spans="1:7" x14ac:dyDescent="0.3">
      <c r="A1304" s="188" t="s">
        <v>274</v>
      </c>
      <c r="F1304" s="45"/>
      <c r="G1304" s="45"/>
    </row>
    <row r="1305" spans="1:7" ht="28.8" x14ac:dyDescent="0.3">
      <c r="A1305" s="383" t="s">
        <v>168</v>
      </c>
      <c r="B1305" s="384" t="s">
        <v>169</v>
      </c>
      <c r="C1305" s="384" t="s">
        <v>234</v>
      </c>
      <c r="D1305" s="384" t="s">
        <v>214</v>
      </c>
      <c r="E1305" s="384" t="s">
        <v>213</v>
      </c>
      <c r="F1305" s="45"/>
      <c r="G1305" s="45"/>
    </row>
    <row r="1306" spans="1:7" x14ac:dyDescent="0.3">
      <c r="A1306" s="360" t="s">
        <v>171</v>
      </c>
      <c r="B1306" s="359" t="s">
        <v>192</v>
      </c>
      <c r="C1306" s="391" t="s">
        <v>264</v>
      </c>
      <c r="D1306" s="389"/>
      <c r="E1306" s="421"/>
      <c r="F1306" s="45"/>
      <c r="G1306" s="45"/>
    </row>
    <row r="1307" spans="1:7" x14ac:dyDescent="0.3">
      <c r="A1307" s="377" t="s">
        <v>270</v>
      </c>
      <c r="B1307" s="377" t="s">
        <v>268</v>
      </c>
      <c r="C1307" s="399">
        <v>84</v>
      </c>
      <c r="D1307" s="385"/>
      <c r="E1307" s="392"/>
      <c r="F1307" s="45"/>
      <c r="G1307" s="45"/>
    </row>
    <row r="1308" spans="1:7" x14ac:dyDescent="0.3">
      <c r="A1308" s="377" t="s">
        <v>271</v>
      </c>
      <c r="B1308" s="377" t="s">
        <v>268</v>
      </c>
      <c r="C1308" s="399">
        <v>85</v>
      </c>
      <c r="D1308" s="385"/>
      <c r="E1308" s="392"/>
      <c r="F1308" s="45"/>
      <c r="G1308" s="45"/>
    </row>
    <row r="1309" spans="1:7" ht="15" thickBot="1" x14ac:dyDescent="0.35">
      <c r="A1309" s="378" t="s">
        <v>261</v>
      </c>
      <c r="B1309" s="368" t="s">
        <v>268</v>
      </c>
      <c r="C1309" s="399" t="s">
        <v>262</v>
      </c>
      <c r="D1309" s="401"/>
      <c r="E1309" s="402"/>
      <c r="F1309" s="45"/>
      <c r="G1309" s="45"/>
    </row>
    <row r="1310" spans="1:7" ht="15" thickBot="1" x14ac:dyDescent="0.35">
      <c r="A1310" s="187"/>
      <c r="B1310" s="186"/>
      <c r="C1310" s="185"/>
      <c r="D1310" s="184"/>
      <c r="E1310" s="183"/>
      <c r="F1310" s="45"/>
      <c r="G1310" s="45"/>
    </row>
    <row r="1311" spans="1:7" x14ac:dyDescent="0.3">
      <c r="A1311" s="188" t="s">
        <v>273</v>
      </c>
      <c r="F1311" s="45"/>
      <c r="G1311" s="45"/>
    </row>
    <row r="1312" spans="1:7" ht="28.8" x14ac:dyDescent="0.3">
      <c r="A1312" s="383" t="s">
        <v>168</v>
      </c>
      <c r="B1312" s="384" t="s">
        <v>169</v>
      </c>
      <c r="C1312" s="384" t="s">
        <v>234</v>
      </c>
      <c r="D1312" s="384" t="s">
        <v>214</v>
      </c>
      <c r="E1312" s="384" t="s">
        <v>213</v>
      </c>
      <c r="F1312" s="45"/>
      <c r="G1312" s="45"/>
    </row>
    <row r="1313" spans="1:7" x14ac:dyDescent="0.3">
      <c r="A1313" s="360" t="s">
        <v>177</v>
      </c>
      <c r="B1313" s="362" t="s">
        <v>198</v>
      </c>
      <c r="C1313" s="391" t="s">
        <v>263</v>
      </c>
      <c r="D1313" s="389"/>
      <c r="E1313" s="422"/>
      <c r="F1313" s="45"/>
      <c r="G1313" s="45"/>
    </row>
    <row r="1314" spans="1:7" x14ac:dyDescent="0.3">
      <c r="A1314" s="377" t="s">
        <v>270</v>
      </c>
      <c r="B1314" s="377" t="s">
        <v>268</v>
      </c>
      <c r="C1314" s="399">
        <v>84</v>
      </c>
      <c r="D1314" s="385"/>
      <c r="E1314" s="392"/>
      <c r="F1314" s="45"/>
      <c r="G1314" s="45"/>
    </row>
    <row r="1315" spans="1:7" x14ac:dyDescent="0.3">
      <c r="A1315" s="377" t="s">
        <v>271</v>
      </c>
      <c r="B1315" s="377" t="s">
        <v>268</v>
      </c>
      <c r="C1315" s="399">
        <v>85</v>
      </c>
      <c r="D1315" s="385"/>
      <c r="E1315" s="392"/>
      <c r="F1315" s="45"/>
      <c r="G1315" s="45"/>
    </row>
    <row r="1316" spans="1:7" ht="15" thickBot="1" x14ac:dyDescent="0.35">
      <c r="A1316" s="378" t="s">
        <v>261</v>
      </c>
      <c r="B1316" s="368" t="s">
        <v>268</v>
      </c>
      <c r="C1316" s="399" t="s">
        <v>262</v>
      </c>
      <c r="D1316" s="401"/>
      <c r="E1316" s="402"/>
      <c r="F1316" s="45"/>
      <c r="G1316" s="45"/>
    </row>
    <row r="1317" spans="1:7" ht="15" thickBot="1" x14ac:dyDescent="0.35">
      <c r="A1317" s="187"/>
      <c r="B1317" s="186"/>
      <c r="C1317" s="185"/>
      <c r="D1317" s="184"/>
      <c r="E1317" s="183"/>
      <c r="F1317" s="45"/>
      <c r="G1317" s="45"/>
    </row>
    <row r="1318" spans="1:7" ht="15" thickBot="1" x14ac:dyDescent="0.35">
      <c r="F1318" s="45"/>
      <c r="G1318" s="45"/>
    </row>
    <row r="1319" spans="1:7" ht="30" customHeight="1" thickBot="1" x14ac:dyDescent="0.35">
      <c r="B1319" s="496" t="s">
        <v>421</v>
      </c>
      <c r="C1319" s="497"/>
      <c r="D1319" s="182"/>
      <c r="F1319" s="45"/>
      <c r="G1319" s="45"/>
    </row>
    <row r="1320" spans="1:7" ht="15" thickBot="1" x14ac:dyDescent="0.35">
      <c r="B1320" s="505" t="s">
        <v>454</v>
      </c>
      <c r="C1320" s="506"/>
      <c r="D1320" s="182"/>
      <c r="E1320" s="181"/>
      <c r="F1320" s="45"/>
      <c r="G1320" s="45"/>
    </row>
    <row r="1321" spans="1:7" x14ac:dyDescent="0.3">
      <c r="F1321" s="45"/>
      <c r="G1321" s="45"/>
    </row>
    <row r="1322" spans="1:7" ht="15" thickBot="1" x14ac:dyDescent="0.35">
      <c r="F1322" s="45"/>
      <c r="G1322" s="45"/>
    </row>
    <row r="1323" spans="1:7" ht="58.95" customHeight="1" thickBot="1" x14ac:dyDescent="0.6">
      <c r="A1323" s="507" t="s">
        <v>374</v>
      </c>
      <c r="B1323" s="508"/>
      <c r="C1323" s="508"/>
      <c r="D1323" s="508"/>
      <c r="E1323" s="508"/>
      <c r="F1323" s="146"/>
      <c r="G1323" s="147"/>
    </row>
    <row r="1324" spans="1:7" x14ac:dyDescent="0.3">
      <c r="A1324" s="190"/>
      <c r="B1324" s="190"/>
      <c r="C1324" s="190"/>
      <c r="D1324" s="190"/>
      <c r="E1324" s="190"/>
      <c r="F1324" s="45"/>
      <c r="G1324" s="45"/>
    </row>
    <row r="1325" spans="1:7" x14ac:dyDescent="0.3">
      <c r="A1325" s="194" t="s">
        <v>269</v>
      </c>
      <c r="F1325" s="45"/>
      <c r="G1325" s="45"/>
    </row>
    <row r="1326" spans="1:7" ht="28.8" x14ac:dyDescent="0.3">
      <c r="A1326" s="383" t="s">
        <v>168</v>
      </c>
      <c r="B1326" s="384" t="s">
        <v>169</v>
      </c>
      <c r="C1326" s="384" t="s">
        <v>234</v>
      </c>
      <c r="D1326" s="384" t="s">
        <v>266</v>
      </c>
      <c r="E1326" s="384" t="s">
        <v>213</v>
      </c>
      <c r="F1326" s="353"/>
      <c r="G1326" s="66"/>
    </row>
    <row r="1327" spans="1:7" x14ac:dyDescent="0.3">
      <c r="A1327" s="368" t="s">
        <v>261</v>
      </c>
      <c r="B1327" s="368" t="s">
        <v>268</v>
      </c>
      <c r="C1327" s="388" t="s">
        <v>262</v>
      </c>
      <c r="D1327" s="389"/>
      <c r="E1327" s="390"/>
      <c r="F1327" s="352"/>
      <c r="G1327" s="191"/>
    </row>
    <row r="1328" spans="1:7" x14ac:dyDescent="0.3">
      <c r="A1328" s="190"/>
      <c r="B1328" s="190"/>
      <c r="C1328" s="190"/>
      <c r="D1328" s="190"/>
      <c r="E1328" s="190"/>
      <c r="F1328" s="65"/>
      <c r="G1328" s="65"/>
    </row>
    <row r="1329" spans="1:7" x14ac:dyDescent="0.3">
      <c r="A1329" s="194" t="s">
        <v>277</v>
      </c>
      <c r="F1329" s="45"/>
      <c r="G1329" s="45"/>
    </row>
    <row r="1330" spans="1:7" ht="28.8" x14ac:dyDescent="0.3">
      <c r="A1330" s="383" t="s">
        <v>168</v>
      </c>
      <c r="B1330" s="384" t="s">
        <v>169</v>
      </c>
      <c r="C1330" s="384" t="s">
        <v>234</v>
      </c>
      <c r="D1330" s="384" t="s">
        <v>266</v>
      </c>
      <c r="E1330" s="384" t="s">
        <v>213</v>
      </c>
      <c r="F1330" s="353"/>
      <c r="G1330" s="66"/>
    </row>
    <row r="1331" spans="1:7" x14ac:dyDescent="0.3">
      <c r="A1331" s="368" t="s">
        <v>277</v>
      </c>
      <c r="B1331" s="368" t="s">
        <v>268</v>
      </c>
      <c r="C1331" s="388" t="s">
        <v>262</v>
      </c>
      <c r="D1331" s="389"/>
      <c r="E1331" s="390"/>
      <c r="F1331" s="352"/>
      <c r="G1331" s="191"/>
    </row>
    <row r="1332" spans="1:7" x14ac:dyDescent="0.3">
      <c r="A1332" s="190"/>
      <c r="B1332" s="190"/>
      <c r="C1332" s="190"/>
      <c r="D1332" s="190"/>
      <c r="E1332" s="190"/>
      <c r="F1332" s="65"/>
      <c r="G1332" s="65"/>
    </row>
    <row r="1333" spans="1:7" x14ac:dyDescent="0.3">
      <c r="A1333" s="190" t="s">
        <v>283</v>
      </c>
      <c r="B1333" s="190"/>
      <c r="C1333" s="190"/>
      <c r="D1333" s="190"/>
      <c r="E1333" s="190"/>
      <c r="F1333" s="65"/>
      <c r="G1333" s="65"/>
    </row>
    <row r="1334" spans="1:7" ht="28.8" x14ac:dyDescent="0.3">
      <c r="A1334" s="383" t="s">
        <v>168</v>
      </c>
      <c r="B1334" s="384" t="s">
        <v>169</v>
      </c>
      <c r="C1334" s="384" t="s">
        <v>234</v>
      </c>
      <c r="D1334" s="384" t="s">
        <v>214</v>
      </c>
      <c r="E1334" s="384" t="s">
        <v>213</v>
      </c>
      <c r="F1334" s="353"/>
      <c r="G1334" s="66"/>
    </row>
    <row r="1335" spans="1:7" x14ac:dyDescent="0.3">
      <c r="A1335" s="369" t="s">
        <v>170</v>
      </c>
      <c r="B1335" s="359" t="s">
        <v>191</v>
      </c>
      <c r="C1335" s="391" t="s">
        <v>215</v>
      </c>
      <c r="D1335" s="389"/>
      <c r="E1335" s="390"/>
      <c r="F1335" s="352"/>
      <c r="G1335" s="191"/>
    </row>
    <row r="1336" spans="1:7" x14ac:dyDescent="0.3">
      <c r="A1336" s="369" t="s">
        <v>212</v>
      </c>
      <c r="B1336" s="359" t="s">
        <v>191</v>
      </c>
      <c r="C1336" s="391" t="s">
        <v>216</v>
      </c>
      <c r="D1336" s="189"/>
      <c r="E1336" s="392"/>
      <c r="F1336" s="352"/>
      <c r="G1336" s="191"/>
    </row>
    <row r="1337" spans="1:7" x14ac:dyDescent="0.3">
      <c r="A1337" s="369" t="s">
        <v>485</v>
      </c>
      <c r="B1337" s="359" t="s">
        <v>463</v>
      </c>
      <c r="C1337" s="393" t="s">
        <v>486</v>
      </c>
      <c r="D1337" s="394"/>
      <c r="E1337" s="395"/>
      <c r="F1337" s="352"/>
      <c r="G1337" s="191"/>
    </row>
    <row r="1338" spans="1:7" x14ac:dyDescent="0.3">
      <c r="A1338" s="370"/>
      <c r="B1338" s="370"/>
      <c r="C1338" s="373"/>
      <c r="D1338" s="413"/>
      <c r="E1338" s="370"/>
      <c r="F1338" s="354"/>
      <c r="G1338" s="140"/>
    </row>
    <row r="1339" spans="1:7" x14ac:dyDescent="0.3">
      <c r="A1339" s="372" t="s">
        <v>172</v>
      </c>
      <c r="B1339" s="362" t="s">
        <v>193</v>
      </c>
      <c r="C1339" s="391" t="s">
        <v>217</v>
      </c>
      <c r="D1339" s="389"/>
      <c r="E1339" s="390"/>
      <c r="F1339" s="352"/>
      <c r="G1339" s="191"/>
    </row>
    <row r="1340" spans="1:7" x14ac:dyDescent="0.3">
      <c r="A1340" s="370"/>
      <c r="B1340" s="370"/>
      <c r="C1340" s="373"/>
      <c r="D1340" s="370"/>
      <c r="E1340" s="370"/>
      <c r="F1340" s="354"/>
      <c r="G1340" s="140"/>
    </row>
    <row r="1341" spans="1:7" x14ac:dyDescent="0.3">
      <c r="A1341" s="374" t="s">
        <v>173</v>
      </c>
      <c r="B1341" s="362" t="s">
        <v>194</v>
      </c>
      <c r="C1341" s="391" t="s">
        <v>219</v>
      </c>
      <c r="D1341" s="389"/>
      <c r="E1341" s="390"/>
      <c r="F1341" s="352"/>
      <c r="G1341" s="191"/>
    </row>
    <row r="1342" spans="1:7" x14ac:dyDescent="0.3">
      <c r="A1342" s="374" t="s">
        <v>218</v>
      </c>
      <c r="B1342" s="362" t="s">
        <v>194</v>
      </c>
      <c r="C1342" s="391" t="s">
        <v>222</v>
      </c>
      <c r="D1342" s="189"/>
      <c r="E1342" s="392"/>
      <c r="F1342" s="352"/>
      <c r="G1342" s="191"/>
    </row>
    <row r="1343" spans="1:7" x14ac:dyDescent="0.3">
      <c r="A1343" s="374" t="s">
        <v>487</v>
      </c>
      <c r="B1343" s="362" t="s">
        <v>465</v>
      </c>
      <c r="C1343" s="393" t="s">
        <v>488</v>
      </c>
      <c r="D1343" s="397"/>
      <c r="E1343" s="395"/>
      <c r="F1343" s="352"/>
      <c r="G1343" s="191"/>
    </row>
    <row r="1344" spans="1:7" x14ac:dyDescent="0.3">
      <c r="A1344" s="374" t="s">
        <v>560</v>
      </c>
      <c r="B1344" s="362" t="s">
        <v>465</v>
      </c>
      <c r="C1344" s="393" t="s">
        <v>489</v>
      </c>
      <c r="D1344" s="397"/>
      <c r="E1344" s="398"/>
      <c r="F1344" s="352"/>
      <c r="G1344" s="191"/>
    </row>
    <row r="1345" spans="1:7" x14ac:dyDescent="0.3">
      <c r="A1345" s="374" t="s">
        <v>559</v>
      </c>
      <c r="B1345" s="362" t="s">
        <v>466</v>
      </c>
      <c r="C1345" s="393" t="s">
        <v>490</v>
      </c>
      <c r="D1345" s="394"/>
      <c r="E1345" s="395"/>
      <c r="F1345" s="352"/>
      <c r="G1345" s="191"/>
    </row>
    <row r="1346" spans="1:7" x14ac:dyDescent="0.3">
      <c r="A1346" s="370"/>
      <c r="B1346" s="370"/>
      <c r="C1346" s="373"/>
      <c r="D1346" s="413"/>
      <c r="E1346" s="370"/>
      <c r="F1346" s="354"/>
      <c r="G1346" s="140"/>
    </row>
    <row r="1347" spans="1:7" x14ac:dyDescent="0.3">
      <c r="A1347" s="405" t="s">
        <v>174</v>
      </c>
      <c r="B1347" s="406" t="s">
        <v>195</v>
      </c>
      <c r="C1347" s="407" t="s">
        <v>221</v>
      </c>
      <c r="D1347" s="389"/>
      <c r="E1347" s="390"/>
      <c r="F1347" s="352"/>
      <c r="G1347" s="191"/>
    </row>
    <row r="1348" spans="1:7" x14ac:dyDescent="0.3">
      <c r="A1348" s="405" t="s">
        <v>220</v>
      </c>
      <c r="B1348" s="406" t="s">
        <v>195</v>
      </c>
      <c r="C1348" s="407" t="s">
        <v>223</v>
      </c>
      <c r="D1348" s="189"/>
      <c r="E1348" s="409"/>
      <c r="F1348" s="352"/>
      <c r="G1348" s="191"/>
    </row>
    <row r="1349" spans="1:7" x14ac:dyDescent="0.3">
      <c r="A1349" s="405" t="s">
        <v>491</v>
      </c>
      <c r="B1349" s="406" t="s">
        <v>468</v>
      </c>
      <c r="C1349" s="410" t="s">
        <v>492</v>
      </c>
      <c r="D1349" s="397"/>
      <c r="E1349" s="411"/>
      <c r="F1349" s="352"/>
      <c r="G1349" s="191"/>
    </row>
    <row r="1350" spans="1:7" x14ac:dyDescent="0.3">
      <c r="A1350" s="405" t="s">
        <v>561</v>
      </c>
      <c r="B1350" s="406" t="s">
        <v>468</v>
      </c>
      <c r="C1350" s="410" t="s">
        <v>493</v>
      </c>
      <c r="D1350" s="394"/>
      <c r="E1350" s="412"/>
      <c r="F1350" s="352"/>
      <c r="G1350" s="191"/>
    </row>
    <row r="1351" spans="1:7" x14ac:dyDescent="0.3">
      <c r="A1351" s="370"/>
      <c r="B1351" s="370"/>
      <c r="C1351" s="373"/>
      <c r="D1351" s="413"/>
      <c r="E1351" s="370"/>
      <c r="F1351" s="354"/>
      <c r="G1351" s="140"/>
    </row>
    <row r="1352" spans="1:7" x14ac:dyDescent="0.3">
      <c r="A1352" s="363" t="s">
        <v>175</v>
      </c>
      <c r="B1352" s="362" t="s">
        <v>196</v>
      </c>
      <c r="C1352" s="391" t="s">
        <v>225</v>
      </c>
      <c r="D1352" s="389"/>
      <c r="E1352" s="390"/>
      <c r="F1352" s="352"/>
      <c r="G1352" s="191"/>
    </row>
    <row r="1353" spans="1:7" x14ac:dyDescent="0.3">
      <c r="A1353" s="363" t="s">
        <v>224</v>
      </c>
      <c r="B1353" s="362" t="s">
        <v>196</v>
      </c>
      <c r="C1353" s="391" t="s">
        <v>226</v>
      </c>
      <c r="D1353" s="189"/>
      <c r="E1353" s="392"/>
      <c r="F1353" s="352"/>
      <c r="G1353" s="191"/>
    </row>
    <row r="1354" spans="1:7" x14ac:dyDescent="0.3">
      <c r="A1354" s="370"/>
      <c r="B1354" s="370"/>
      <c r="C1354" s="373"/>
      <c r="D1354" s="370"/>
      <c r="E1354" s="370"/>
      <c r="F1354" s="354"/>
      <c r="G1354" s="140"/>
    </row>
    <row r="1355" spans="1:7" x14ac:dyDescent="0.3">
      <c r="A1355" s="364" t="s">
        <v>176</v>
      </c>
      <c r="B1355" s="362" t="s">
        <v>197</v>
      </c>
      <c r="C1355" s="391" t="s">
        <v>228</v>
      </c>
      <c r="D1355" s="389"/>
      <c r="E1355" s="390"/>
      <c r="F1355" s="352"/>
      <c r="G1355" s="191"/>
    </row>
    <row r="1356" spans="1:7" x14ac:dyDescent="0.3">
      <c r="A1356" s="364" t="s">
        <v>227</v>
      </c>
      <c r="B1356" s="362" t="s">
        <v>197</v>
      </c>
      <c r="C1356" s="391" t="s">
        <v>229</v>
      </c>
      <c r="D1356" s="189"/>
      <c r="E1356" s="392"/>
      <c r="F1356" s="352"/>
      <c r="G1356" s="191"/>
    </row>
    <row r="1357" spans="1:7" x14ac:dyDescent="0.3">
      <c r="A1357" s="370"/>
      <c r="B1357" s="370"/>
      <c r="C1357" s="373"/>
      <c r="D1357" s="370"/>
      <c r="E1357" s="370"/>
      <c r="F1357" s="354"/>
      <c r="G1357" s="140"/>
    </row>
    <row r="1358" spans="1:7" x14ac:dyDescent="0.3">
      <c r="A1358" s="363" t="s">
        <v>178</v>
      </c>
      <c r="B1358" s="362" t="s">
        <v>199</v>
      </c>
      <c r="C1358" s="391" t="s">
        <v>231</v>
      </c>
      <c r="D1358" s="389"/>
      <c r="E1358" s="390"/>
      <c r="F1358" s="352"/>
      <c r="G1358" s="191"/>
    </row>
    <row r="1359" spans="1:7" x14ac:dyDescent="0.3">
      <c r="A1359" s="363" t="s">
        <v>230</v>
      </c>
      <c r="B1359" s="362" t="s">
        <v>199</v>
      </c>
      <c r="C1359" s="391" t="s">
        <v>232</v>
      </c>
      <c r="D1359" s="189"/>
      <c r="E1359" s="392"/>
      <c r="F1359" s="352"/>
      <c r="G1359" s="191"/>
    </row>
    <row r="1360" spans="1:7" x14ac:dyDescent="0.3">
      <c r="A1360" s="363" t="s">
        <v>494</v>
      </c>
      <c r="B1360" s="362" t="s">
        <v>470</v>
      </c>
      <c r="C1360" s="393" t="s">
        <v>495</v>
      </c>
      <c r="D1360" s="397"/>
      <c r="E1360" s="395"/>
      <c r="F1360" s="352"/>
      <c r="G1360" s="191"/>
    </row>
    <row r="1361" spans="1:7" x14ac:dyDescent="0.3">
      <c r="A1361" s="363" t="s">
        <v>562</v>
      </c>
      <c r="B1361" s="362" t="s">
        <v>470</v>
      </c>
      <c r="C1361" s="393" t="s">
        <v>496</v>
      </c>
      <c r="D1361" s="397"/>
      <c r="E1361" s="398"/>
      <c r="F1361" s="352"/>
      <c r="G1361" s="191"/>
    </row>
    <row r="1362" spans="1:7" x14ac:dyDescent="0.3">
      <c r="A1362" s="363" t="s">
        <v>497</v>
      </c>
      <c r="B1362" s="362" t="s">
        <v>472</v>
      </c>
      <c r="C1362" s="393" t="s">
        <v>498</v>
      </c>
      <c r="D1362" s="394"/>
      <c r="E1362" s="395"/>
      <c r="F1362" s="352"/>
      <c r="G1362" s="191"/>
    </row>
    <row r="1363" spans="1:7" x14ac:dyDescent="0.3">
      <c r="A1363" s="370"/>
      <c r="B1363" s="370"/>
      <c r="C1363" s="373"/>
      <c r="D1363" s="413"/>
      <c r="E1363" s="370"/>
      <c r="F1363" s="354"/>
      <c r="G1363" s="140"/>
    </row>
    <row r="1364" spans="1:7" x14ac:dyDescent="0.3">
      <c r="A1364" s="363" t="s">
        <v>179</v>
      </c>
      <c r="B1364" s="362" t="s">
        <v>200</v>
      </c>
      <c r="C1364" s="391" t="s">
        <v>233</v>
      </c>
      <c r="D1364" s="389"/>
      <c r="E1364" s="390"/>
      <c r="F1364" s="352"/>
      <c r="G1364" s="191"/>
    </row>
    <row r="1365" spans="1:7" x14ac:dyDescent="0.3">
      <c r="A1365" s="370"/>
      <c r="B1365" s="370"/>
      <c r="C1365" s="373"/>
      <c r="D1365" s="370"/>
      <c r="E1365" s="370"/>
      <c r="F1365" s="354"/>
      <c r="G1365" s="140"/>
    </row>
    <row r="1366" spans="1:7" x14ac:dyDescent="0.3">
      <c r="A1366" s="363" t="s">
        <v>180</v>
      </c>
      <c r="B1366" s="362" t="s">
        <v>201</v>
      </c>
      <c r="C1366" s="391" t="s">
        <v>235</v>
      </c>
      <c r="D1366" s="389"/>
      <c r="E1366" s="390"/>
      <c r="F1366" s="352"/>
      <c r="G1366" s="191"/>
    </row>
    <row r="1367" spans="1:7" x14ac:dyDescent="0.3">
      <c r="A1367" s="363" t="s">
        <v>453</v>
      </c>
      <c r="B1367" s="362" t="s">
        <v>201</v>
      </c>
      <c r="C1367" s="375" t="s">
        <v>236</v>
      </c>
      <c r="D1367" s="189"/>
      <c r="E1367" s="392"/>
      <c r="F1367" s="352"/>
      <c r="G1367" s="191"/>
    </row>
    <row r="1368" spans="1:7" x14ac:dyDescent="0.3">
      <c r="A1368" s="370"/>
      <c r="B1368" s="370"/>
      <c r="C1368" s="373"/>
      <c r="D1368" s="370"/>
      <c r="E1368" s="370"/>
      <c r="F1368" s="354"/>
      <c r="G1368" s="140"/>
    </row>
    <row r="1369" spans="1:7" x14ac:dyDescent="0.3">
      <c r="A1369" s="363" t="s">
        <v>181</v>
      </c>
      <c r="B1369" s="362" t="s">
        <v>202</v>
      </c>
      <c r="C1369" s="399" t="s">
        <v>238</v>
      </c>
      <c r="D1369" s="389"/>
      <c r="E1369" s="390"/>
      <c r="F1369" s="352"/>
      <c r="G1369" s="191"/>
    </row>
    <row r="1370" spans="1:7" x14ac:dyDescent="0.3">
      <c r="A1370" s="363" t="s">
        <v>237</v>
      </c>
      <c r="B1370" s="362" t="s">
        <v>202</v>
      </c>
      <c r="C1370" s="399" t="s">
        <v>239</v>
      </c>
      <c r="D1370" s="189"/>
      <c r="E1370" s="392"/>
      <c r="F1370" s="352"/>
      <c r="G1370" s="191"/>
    </row>
    <row r="1371" spans="1:7" x14ac:dyDescent="0.3">
      <c r="A1371" s="363" t="s">
        <v>499</v>
      </c>
      <c r="B1371" s="362" t="s">
        <v>474</v>
      </c>
      <c r="C1371" s="400" t="s">
        <v>500</v>
      </c>
      <c r="D1371" s="397"/>
      <c r="E1371" s="395"/>
      <c r="F1371" s="352"/>
      <c r="G1371" s="191"/>
    </row>
    <row r="1372" spans="1:7" x14ac:dyDescent="0.3">
      <c r="A1372" s="363" t="s">
        <v>563</v>
      </c>
      <c r="B1372" s="362" t="s">
        <v>474</v>
      </c>
      <c r="C1372" s="400" t="s">
        <v>501</v>
      </c>
      <c r="D1372" s="394"/>
      <c r="E1372" s="398"/>
      <c r="F1372" s="352"/>
      <c r="G1372" s="191"/>
    </row>
    <row r="1373" spans="1:7" x14ac:dyDescent="0.3">
      <c r="A1373" s="370"/>
      <c r="B1373" s="370"/>
      <c r="C1373" s="373"/>
      <c r="D1373" s="413"/>
      <c r="E1373" s="370"/>
      <c r="F1373" s="354"/>
      <c r="G1373" s="140"/>
    </row>
    <row r="1374" spans="1:7" x14ac:dyDescent="0.3">
      <c r="A1374" s="363" t="s">
        <v>182</v>
      </c>
      <c r="B1374" s="362" t="s">
        <v>203</v>
      </c>
      <c r="C1374" s="399" t="s">
        <v>241</v>
      </c>
      <c r="D1374" s="389"/>
      <c r="E1374" s="390"/>
      <c r="F1374" s="352"/>
      <c r="G1374" s="191"/>
    </row>
    <row r="1375" spans="1:7" x14ac:dyDescent="0.3">
      <c r="A1375" s="363" t="s">
        <v>240</v>
      </c>
      <c r="B1375" s="362" t="s">
        <v>203</v>
      </c>
      <c r="C1375" s="399" t="s">
        <v>242</v>
      </c>
      <c r="D1375" s="189"/>
      <c r="E1375" s="392"/>
      <c r="F1375" s="352"/>
      <c r="G1375" s="191"/>
    </row>
    <row r="1376" spans="1:7" x14ac:dyDescent="0.3">
      <c r="A1376" s="363" t="s">
        <v>502</v>
      </c>
      <c r="B1376" s="362" t="s">
        <v>476</v>
      </c>
      <c r="C1376" s="400" t="s">
        <v>503</v>
      </c>
      <c r="D1376" s="394"/>
      <c r="E1376" s="395"/>
      <c r="F1376" s="352"/>
      <c r="G1376" s="191"/>
    </row>
    <row r="1377" spans="1:7" x14ac:dyDescent="0.3">
      <c r="A1377" s="370"/>
      <c r="B1377" s="370"/>
      <c r="C1377" s="373"/>
      <c r="D1377" s="413"/>
      <c r="E1377" s="370"/>
      <c r="F1377" s="354"/>
      <c r="G1377" s="140"/>
    </row>
    <row r="1378" spans="1:7" x14ac:dyDescent="0.3">
      <c r="A1378" s="363" t="s">
        <v>183</v>
      </c>
      <c r="B1378" s="362" t="s">
        <v>204</v>
      </c>
      <c r="C1378" s="399" t="s">
        <v>243</v>
      </c>
      <c r="D1378" s="389"/>
      <c r="E1378" s="390"/>
      <c r="F1378" s="352"/>
      <c r="G1378" s="191"/>
    </row>
    <row r="1379" spans="1:7" x14ac:dyDescent="0.3">
      <c r="A1379" s="363" t="s">
        <v>245</v>
      </c>
      <c r="B1379" s="362" t="s">
        <v>204</v>
      </c>
      <c r="C1379" s="399" t="s">
        <v>244</v>
      </c>
      <c r="D1379" s="189"/>
      <c r="E1379" s="392"/>
      <c r="F1379" s="352"/>
      <c r="G1379" s="191"/>
    </row>
    <row r="1380" spans="1:7" x14ac:dyDescent="0.3">
      <c r="A1380" s="363" t="s">
        <v>504</v>
      </c>
      <c r="B1380" s="362" t="s">
        <v>478</v>
      </c>
      <c r="C1380" s="400" t="s">
        <v>505</v>
      </c>
      <c r="D1380" s="397"/>
      <c r="E1380" s="395"/>
      <c r="F1380" s="352"/>
      <c r="G1380" s="191"/>
    </row>
    <row r="1381" spans="1:7" x14ac:dyDescent="0.3">
      <c r="A1381" s="363" t="s">
        <v>564</v>
      </c>
      <c r="B1381" s="362" t="s">
        <v>478</v>
      </c>
      <c r="C1381" s="400" t="s">
        <v>506</v>
      </c>
      <c r="D1381" s="394"/>
      <c r="E1381" s="398"/>
      <c r="F1381" s="352"/>
      <c r="G1381" s="191"/>
    </row>
    <row r="1382" spans="1:7" x14ac:dyDescent="0.3">
      <c r="A1382" s="370"/>
      <c r="B1382" s="370"/>
      <c r="C1382" s="373"/>
      <c r="D1382" s="413"/>
      <c r="E1382" s="370"/>
      <c r="F1382" s="354"/>
      <c r="G1382" s="140"/>
    </row>
    <row r="1383" spans="1:7" x14ac:dyDescent="0.3">
      <c r="A1383" s="363" t="s">
        <v>184</v>
      </c>
      <c r="B1383" s="362" t="s">
        <v>205</v>
      </c>
      <c r="C1383" s="399" t="s">
        <v>250</v>
      </c>
      <c r="D1383" s="389"/>
      <c r="E1383" s="390"/>
      <c r="F1383" s="352"/>
      <c r="G1383" s="191"/>
    </row>
    <row r="1384" spans="1:7" x14ac:dyDescent="0.3">
      <c r="A1384" s="363" t="s">
        <v>246</v>
      </c>
      <c r="B1384" s="362" t="s">
        <v>205</v>
      </c>
      <c r="C1384" s="399" t="s">
        <v>251</v>
      </c>
      <c r="D1384" s="189"/>
      <c r="E1384" s="392"/>
      <c r="F1384" s="352"/>
      <c r="G1384" s="191"/>
    </row>
    <row r="1385" spans="1:7" x14ac:dyDescent="0.3">
      <c r="A1385" s="363" t="s">
        <v>507</v>
      </c>
      <c r="B1385" s="362" t="s">
        <v>480</v>
      </c>
      <c r="C1385" s="400" t="s">
        <v>508</v>
      </c>
      <c r="D1385" s="397"/>
      <c r="E1385" s="395"/>
      <c r="F1385" s="352"/>
      <c r="G1385" s="191"/>
    </row>
    <row r="1386" spans="1:7" x14ac:dyDescent="0.3">
      <c r="A1386" s="363" t="s">
        <v>565</v>
      </c>
      <c r="B1386" s="362" t="s">
        <v>480</v>
      </c>
      <c r="C1386" s="400" t="s">
        <v>509</v>
      </c>
      <c r="D1386" s="394"/>
      <c r="E1386" s="398"/>
      <c r="F1386" s="352"/>
      <c r="G1386" s="191"/>
    </row>
    <row r="1387" spans="1:7" x14ac:dyDescent="0.3">
      <c r="A1387" s="370"/>
      <c r="B1387" s="370"/>
      <c r="C1387" s="373"/>
      <c r="D1387" s="413"/>
      <c r="E1387" s="370"/>
      <c r="F1387" s="354"/>
      <c r="G1387" s="140"/>
    </row>
    <row r="1388" spans="1:7" x14ac:dyDescent="0.3">
      <c r="A1388" s="361" t="s">
        <v>185</v>
      </c>
      <c r="B1388" s="362" t="s">
        <v>206</v>
      </c>
      <c r="C1388" s="399" t="s">
        <v>252</v>
      </c>
      <c r="D1388" s="389"/>
      <c r="E1388" s="390"/>
      <c r="F1388" s="352"/>
      <c r="G1388" s="191"/>
    </row>
    <row r="1389" spans="1:7" x14ac:dyDescent="0.3">
      <c r="A1389" s="361" t="s">
        <v>295</v>
      </c>
      <c r="B1389" s="362" t="s">
        <v>206</v>
      </c>
      <c r="C1389" s="399" t="s">
        <v>253</v>
      </c>
      <c r="D1389" s="189"/>
      <c r="E1389" s="392"/>
      <c r="F1389" s="352"/>
      <c r="G1389" s="191"/>
    </row>
    <row r="1390" spans="1:7" x14ac:dyDescent="0.3">
      <c r="A1390" s="361" t="s">
        <v>510</v>
      </c>
      <c r="B1390" s="362" t="s">
        <v>482</v>
      </c>
      <c r="C1390" s="400" t="s">
        <v>511</v>
      </c>
      <c r="D1390" s="394"/>
      <c r="E1390" s="395"/>
      <c r="F1390" s="352"/>
      <c r="G1390" s="191"/>
    </row>
    <row r="1391" spans="1:7" x14ac:dyDescent="0.3">
      <c r="A1391" s="370"/>
      <c r="B1391" s="370"/>
      <c r="C1391" s="373"/>
      <c r="D1391" s="413"/>
      <c r="E1391" s="370"/>
      <c r="F1391" s="354"/>
      <c r="G1391" s="140"/>
    </row>
    <row r="1392" spans="1:7" x14ac:dyDescent="0.3">
      <c r="A1392" s="366" t="s">
        <v>186</v>
      </c>
      <c r="B1392" s="362" t="s">
        <v>207</v>
      </c>
      <c r="C1392" s="399" t="s">
        <v>254</v>
      </c>
      <c r="D1392" s="389"/>
      <c r="E1392" s="390"/>
      <c r="F1392" s="352"/>
      <c r="G1392" s="191"/>
    </row>
    <row r="1393" spans="1:7" x14ac:dyDescent="0.3">
      <c r="A1393" s="366" t="s">
        <v>247</v>
      </c>
      <c r="B1393" s="362" t="s">
        <v>207</v>
      </c>
      <c r="C1393" s="399" t="s">
        <v>255</v>
      </c>
      <c r="D1393" s="189"/>
      <c r="E1393" s="392"/>
      <c r="F1393" s="352"/>
      <c r="G1393" s="191"/>
    </row>
    <row r="1394" spans="1:7" x14ac:dyDescent="0.3">
      <c r="A1394" s="366" t="s">
        <v>512</v>
      </c>
      <c r="B1394" s="362" t="s">
        <v>484</v>
      </c>
      <c r="C1394" s="400" t="s">
        <v>513</v>
      </c>
      <c r="D1394" s="394"/>
      <c r="E1394" s="395"/>
      <c r="F1394" s="352"/>
      <c r="G1394" s="191"/>
    </row>
    <row r="1395" spans="1:7" x14ac:dyDescent="0.3">
      <c r="A1395" s="370"/>
      <c r="B1395" s="370"/>
      <c r="C1395" s="373"/>
      <c r="D1395" s="413"/>
      <c r="E1395" s="370"/>
      <c r="F1395" s="354"/>
      <c r="G1395" s="140"/>
    </row>
    <row r="1396" spans="1:7" x14ac:dyDescent="0.3">
      <c r="A1396" s="376" t="s">
        <v>187</v>
      </c>
      <c r="B1396" s="362" t="s">
        <v>208</v>
      </c>
      <c r="C1396" s="399" t="s">
        <v>256</v>
      </c>
      <c r="D1396" s="389"/>
      <c r="E1396" s="390"/>
      <c r="F1396" s="352"/>
      <c r="G1396" s="191"/>
    </row>
    <row r="1397" spans="1:7" x14ac:dyDescent="0.3">
      <c r="A1397" s="376" t="s">
        <v>248</v>
      </c>
      <c r="B1397" s="362" t="s">
        <v>208</v>
      </c>
      <c r="C1397" s="399" t="s">
        <v>257</v>
      </c>
      <c r="D1397" s="189"/>
      <c r="E1397" s="392"/>
      <c r="F1397" s="352"/>
      <c r="G1397" s="191"/>
    </row>
    <row r="1398" spans="1:7" x14ac:dyDescent="0.3">
      <c r="A1398" s="370"/>
      <c r="B1398" s="370"/>
      <c r="C1398" s="373"/>
      <c r="D1398" s="370"/>
      <c r="E1398" s="370"/>
      <c r="F1398" s="354"/>
      <c r="G1398" s="140"/>
    </row>
    <row r="1399" spans="1:7" x14ac:dyDescent="0.3">
      <c r="A1399" s="363" t="s">
        <v>188</v>
      </c>
      <c r="B1399" s="362" t="s">
        <v>209</v>
      </c>
      <c r="C1399" s="399" t="s">
        <v>258</v>
      </c>
      <c r="D1399" s="389"/>
      <c r="E1399" s="390"/>
      <c r="F1399" s="352"/>
      <c r="G1399" s="191"/>
    </row>
    <row r="1400" spans="1:7" x14ac:dyDescent="0.3">
      <c r="A1400" s="363" t="s">
        <v>249</v>
      </c>
      <c r="B1400" s="362" t="s">
        <v>209</v>
      </c>
      <c r="C1400" s="399" t="s">
        <v>259</v>
      </c>
      <c r="D1400" s="189"/>
      <c r="E1400" s="392"/>
      <c r="F1400" s="352"/>
      <c r="G1400" s="191"/>
    </row>
    <row r="1401" spans="1:7" x14ac:dyDescent="0.3">
      <c r="A1401" s="370"/>
      <c r="B1401" s="370"/>
      <c r="C1401" s="373"/>
      <c r="D1401" s="370"/>
      <c r="E1401" s="370"/>
      <c r="F1401" s="354"/>
      <c r="G1401" s="140"/>
    </row>
    <row r="1402" spans="1:7" x14ac:dyDescent="0.3">
      <c r="A1402" s="363" t="s">
        <v>189</v>
      </c>
      <c r="B1402" s="362" t="s">
        <v>210</v>
      </c>
      <c r="C1402" s="399" t="s">
        <v>260</v>
      </c>
      <c r="D1402" s="389"/>
      <c r="E1402" s="390"/>
      <c r="F1402" s="352"/>
      <c r="G1402" s="191"/>
    </row>
    <row r="1403" spans="1:7" x14ac:dyDescent="0.3">
      <c r="A1403" s="370"/>
      <c r="B1403" s="370"/>
      <c r="C1403" s="373"/>
      <c r="D1403" s="370"/>
      <c r="E1403" s="370"/>
      <c r="F1403" s="354"/>
      <c r="G1403" s="140"/>
    </row>
    <row r="1404" spans="1:7" x14ac:dyDescent="0.3">
      <c r="A1404" s="377" t="s">
        <v>270</v>
      </c>
      <c r="B1404" s="377" t="s">
        <v>268</v>
      </c>
      <c r="C1404" s="399">
        <v>84</v>
      </c>
      <c r="D1404" s="385"/>
      <c r="E1404" s="392"/>
      <c r="F1404" s="352"/>
      <c r="G1404" s="191"/>
    </row>
    <row r="1405" spans="1:7" x14ac:dyDescent="0.3">
      <c r="A1405" s="370"/>
      <c r="B1405" s="370"/>
      <c r="C1405" s="373"/>
      <c r="D1405" s="370"/>
      <c r="E1405" s="370"/>
      <c r="F1405" s="354"/>
      <c r="G1405" s="140"/>
    </row>
    <row r="1406" spans="1:7" x14ac:dyDescent="0.3">
      <c r="A1406" s="377" t="s">
        <v>271</v>
      </c>
      <c r="B1406" s="377" t="s">
        <v>268</v>
      </c>
      <c r="C1406" s="399">
        <v>85</v>
      </c>
      <c r="D1406" s="385"/>
      <c r="E1406" s="392"/>
      <c r="F1406" s="352"/>
      <c r="G1406" s="191"/>
    </row>
    <row r="1407" spans="1:7" x14ac:dyDescent="0.3">
      <c r="A1407" s="370"/>
      <c r="B1407" s="370"/>
      <c r="C1407" s="373"/>
      <c r="D1407" s="370"/>
      <c r="E1407" s="370"/>
      <c r="F1407" s="354"/>
      <c r="G1407" s="140"/>
    </row>
    <row r="1408" spans="1:7" ht="15" thickBot="1" x14ac:dyDescent="0.35">
      <c r="A1408" s="378" t="s">
        <v>261</v>
      </c>
      <c r="B1408" s="368" t="s">
        <v>268</v>
      </c>
      <c r="C1408" s="399" t="s">
        <v>262</v>
      </c>
      <c r="D1408" s="401"/>
      <c r="E1408" s="402"/>
      <c r="F1408" s="352"/>
      <c r="G1408" s="191"/>
    </row>
    <row r="1409" spans="1:7" ht="15" thickBot="1" x14ac:dyDescent="0.35">
      <c r="A1409" s="187"/>
      <c r="B1409" s="186"/>
      <c r="C1409" s="185"/>
      <c r="D1409" s="184"/>
      <c r="E1409" s="183"/>
      <c r="F1409" s="141"/>
      <c r="G1409" s="67"/>
    </row>
    <row r="1410" spans="1:7" x14ac:dyDescent="0.3">
      <c r="A1410" s="188" t="s">
        <v>274</v>
      </c>
      <c r="F1410" s="45"/>
      <c r="G1410" s="45"/>
    </row>
    <row r="1411" spans="1:7" ht="28.8" x14ac:dyDescent="0.3">
      <c r="A1411" s="383" t="s">
        <v>168</v>
      </c>
      <c r="B1411" s="384" t="s">
        <v>169</v>
      </c>
      <c r="C1411" s="384" t="s">
        <v>234</v>
      </c>
      <c r="D1411" s="384" t="s">
        <v>214</v>
      </c>
      <c r="E1411" s="384" t="s">
        <v>213</v>
      </c>
      <c r="F1411" s="353"/>
      <c r="G1411" s="66"/>
    </row>
    <row r="1412" spans="1:7" x14ac:dyDescent="0.3">
      <c r="A1412" s="360" t="s">
        <v>171</v>
      </c>
      <c r="B1412" s="359" t="s">
        <v>192</v>
      </c>
      <c r="C1412" s="391" t="s">
        <v>264</v>
      </c>
      <c r="D1412" s="389"/>
      <c r="E1412" s="421"/>
      <c r="F1412" s="356"/>
      <c r="G1412" s="145"/>
    </row>
    <row r="1413" spans="1:7" x14ac:dyDescent="0.3">
      <c r="A1413" s="377" t="s">
        <v>270</v>
      </c>
      <c r="B1413" s="377" t="s">
        <v>268</v>
      </c>
      <c r="C1413" s="399">
        <v>84</v>
      </c>
      <c r="D1413" s="385"/>
      <c r="E1413" s="392"/>
      <c r="F1413" s="352"/>
      <c r="G1413" s="191"/>
    </row>
    <row r="1414" spans="1:7" x14ac:dyDescent="0.3">
      <c r="A1414" s="377" t="s">
        <v>271</v>
      </c>
      <c r="B1414" s="377" t="s">
        <v>268</v>
      </c>
      <c r="C1414" s="399">
        <v>85</v>
      </c>
      <c r="D1414" s="385"/>
      <c r="E1414" s="392"/>
      <c r="F1414" s="352"/>
      <c r="G1414" s="191"/>
    </row>
    <row r="1415" spans="1:7" ht="15" thickBot="1" x14ac:dyDescent="0.35">
      <c r="A1415" s="378" t="s">
        <v>261</v>
      </c>
      <c r="B1415" s="368" t="s">
        <v>268</v>
      </c>
      <c r="C1415" s="399" t="s">
        <v>262</v>
      </c>
      <c r="D1415" s="401"/>
      <c r="E1415" s="402"/>
      <c r="F1415" s="352"/>
      <c r="G1415" s="191"/>
    </row>
    <row r="1416" spans="1:7" ht="15" thickBot="1" x14ac:dyDescent="0.35">
      <c r="A1416" s="187"/>
      <c r="B1416" s="186"/>
      <c r="C1416" s="185"/>
      <c r="D1416" s="184"/>
      <c r="E1416" s="183"/>
      <c r="F1416" s="141"/>
      <c r="G1416" s="67"/>
    </row>
    <row r="1417" spans="1:7" x14ac:dyDescent="0.3">
      <c r="A1417" s="188" t="s">
        <v>273</v>
      </c>
      <c r="F1417" s="45"/>
      <c r="G1417" s="45"/>
    </row>
    <row r="1418" spans="1:7" ht="28.8" x14ac:dyDescent="0.3">
      <c r="A1418" s="383" t="s">
        <v>168</v>
      </c>
      <c r="B1418" s="384" t="s">
        <v>169</v>
      </c>
      <c r="C1418" s="384" t="s">
        <v>234</v>
      </c>
      <c r="D1418" s="384" t="s">
        <v>214</v>
      </c>
      <c r="E1418" s="384" t="s">
        <v>213</v>
      </c>
      <c r="F1418" s="353"/>
      <c r="G1418" s="66"/>
    </row>
    <row r="1419" spans="1:7" x14ac:dyDescent="0.3">
      <c r="A1419" s="360" t="s">
        <v>177</v>
      </c>
      <c r="B1419" s="362" t="s">
        <v>198</v>
      </c>
      <c r="C1419" s="391" t="s">
        <v>263</v>
      </c>
      <c r="D1419" s="389"/>
      <c r="E1419" s="422"/>
      <c r="F1419" s="355"/>
      <c r="G1419" s="142"/>
    </row>
    <row r="1420" spans="1:7" x14ac:dyDescent="0.3">
      <c r="A1420" s="377" t="s">
        <v>270</v>
      </c>
      <c r="B1420" s="377" t="s">
        <v>268</v>
      </c>
      <c r="C1420" s="399">
        <v>84</v>
      </c>
      <c r="D1420" s="385"/>
      <c r="E1420" s="392"/>
      <c r="F1420" s="352"/>
      <c r="G1420" s="191"/>
    </row>
    <row r="1421" spans="1:7" x14ac:dyDescent="0.3">
      <c r="A1421" s="377" t="s">
        <v>271</v>
      </c>
      <c r="B1421" s="377" t="s">
        <v>268</v>
      </c>
      <c r="C1421" s="399">
        <v>85</v>
      </c>
      <c r="D1421" s="385"/>
      <c r="E1421" s="392"/>
      <c r="F1421" s="352"/>
      <c r="G1421" s="191"/>
    </row>
    <row r="1422" spans="1:7" ht="15" thickBot="1" x14ac:dyDescent="0.35">
      <c r="A1422" s="378" t="s">
        <v>261</v>
      </c>
      <c r="B1422" s="368" t="s">
        <v>268</v>
      </c>
      <c r="C1422" s="399" t="s">
        <v>262</v>
      </c>
      <c r="D1422" s="401"/>
      <c r="E1422" s="402"/>
      <c r="F1422" s="352"/>
      <c r="G1422" s="191"/>
    </row>
    <row r="1423" spans="1:7" ht="15" thickBot="1" x14ac:dyDescent="0.35">
      <c r="A1423" s="187"/>
      <c r="B1423" s="186"/>
      <c r="C1423" s="185"/>
      <c r="D1423" s="184"/>
      <c r="E1423" s="183"/>
      <c r="F1423" s="141"/>
      <c r="G1423" s="67"/>
    </row>
    <row r="1424" spans="1:7" ht="15" thickBot="1" x14ac:dyDescent="0.35"/>
    <row r="1425" spans="1:5" ht="45" customHeight="1" thickBot="1" x14ac:dyDescent="0.35">
      <c r="B1425" s="496" t="s">
        <v>408</v>
      </c>
      <c r="C1425" s="497"/>
      <c r="D1425" s="182"/>
    </row>
    <row r="1426" spans="1:5" ht="15" thickBot="1" x14ac:dyDescent="0.35">
      <c r="B1426" s="505" t="s">
        <v>454</v>
      </c>
      <c r="C1426" s="506"/>
      <c r="D1426" s="182"/>
      <c r="E1426" s="181"/>
    </row>
    <row r="1427" spans="1:5" x14ac:dyDescent="0.3">
      <c r="B1427" s="128"/>
      <c r="C1427" s="128"/>
      <c r="D1427" s="129"/>
      <c r="E1427" s="181"/>
    </row>
    <row r="1428" spans="1:5" ht="15" thickBot="1" x14ac:dyDescent="0.35"/>
    <row r="1429" spans="1:5" ht="29.4" thickBot="1" x14ac:dyDescent="0.6">
      <c r="A1429" s="507" t="s">
        <v>401</v>
      </c>
      <c r="B1429" s="508"/>
      <c r="C1429" s="508"/>
      <c r="D1429" s="508"/>
      <c r="E1429" s="509"/>
    </row>
    <row r="1430" spans="1:5" x14ac:dyDescent="0.3">
      <c r="A1430" s="190"/>
      <c r="B1430" s="190"/>
      <c r="C1430" s="190"/>
      <c r="D1430" s="190"/>
      <c r="E1430" s="190"/>
    </row>
    <row r="1431" spans="1:5" x14ac:dyDescent="0.3">
      <c r="A1431" s="194" t="s">
        <v>269</v>
      </c>
    </row>
    <row r="1432" spans="1:5" ht="28.8" x14ac:dyDescent="0.3">
      <c r="A1432" s="383" t="s">
        <v>168</v>
      </c>
      <c r="B1432" s="384" t="s">
        <v>169</v>
      </c>
      <c r="C1432" s="384" t="s">
        <v>234</v>
      </c>
      <c r="D1432" s="384" t="s">
        <v>266</v>
      </c>
      <c r="E1432" s="384" t="s">
        <v>213</v>
      </c>
    </row>
    <row r="1433" spans="1:5" x14ac:dyDescent="0.3">
      <c r="A1433" s="368" t="s">
        <v>261</v>
      </c>
      <c r="B1433" s="368" t="s">
        <v>268</v>
      </c>
      <c r="C1433" s="388" t="s">
        <v>262</v>
      </c>
      <c r="D1433" s="389"/>
      <c r="E1433" s="390"/>
    </row>
    <row r="1434" spans="1:5" x14ac:dyDescent="0.3">
      <c r="A1434" s="190"/>
      <c r="B1434" s="190"/>
      <c r="C1434" s="190"/>
      <c r="D1434" s="190"/>
      <c r="E1434" s="190"/>
    </row>
    <row r="1435" spans="1:5" x14ac:dyDescent="0.3">
      <c r="A1435" s="194" t="s">
        <v>277</v>
      </c>
    </row>
    <row r="1436" spans="1:5" ht="28.8" x14ac:dyDescent="0.3">
      <c r="A1436" s="383" t="s">
        <v>168</v>
      </c>
      <c r="B1436" s="384" t="s">
        <v>169</v>
      </c>
      <c r="C1436" s="384" t="s">
        <v>234</v>
      </c>
      <c r="D1436" s="384" t="s">
        <v>266</v>
      </c>
      <c r="E1436" s="384" t="s">
        <v>213</v>
      </c>
    </row>
    <row r="1437" spans="1:5" x14ac:dyDescent="0.3">
      <c r="A1437" s="368" t="s">
        <v>277</v>
      </c>
      <c r="B1437" s="368" t="s">
        <v>268</v>
      </c>
      <c r="C1437" s="388" t="s">
        <v>262</v>
      </c>
      <c r="D1437" s="389"/>
      <c r="E1437" s="390"/>
    </row>
    <row r="1438" spans="1:5" x14ac:dyDescent="0.3">
      <c r="A1438" s="190"/>
      <c r="B1438" s="190"/>
      <c r="C1438" s="190"/>
      <c r="D1438" s="190"/>
      <c r="E1438" s="190"/>
    </row>
    <row r="1439" spans="1:5" x14ac:dyDescent="0.3">
      <c r="A1439" s="190" t="s">
        <v>283</v>
      </c>
      <c r="B1439" s="190"/>
      <c r="C1439" s="190"/>
      <c r="D1439" s="190"/>
      <c r="E1439" s="190"/>
    </row>
    <row r="1440" spans="1:5" ht="28.8" x14ac:dyDescent="0.3">
      <c r="A1440" s="383" t="s">
        <v>168</v>
      </c>
      <c r="B1440" s="384" t="s">
        <v>169</v>
      </c>
      <c r="C1440" s="384" t="s">
        <v>234</v>
      </c>
      <c r="D1440" s="384" t="s">
        <v>214</v>
      </c>
      <c r="E1440" s="384" t="s">
        <v>213</v>
      </c>
    </row>
    <row r="1441" spans="1:5" x14ac:dyDescent="0.3">
      <c r="A1441" s="369" t="s">
        <v>170</v>
      </c>
      <c r="B1441" s="359" t="s">
        <v>191</v>
      </c>
      <c r="C1441" s="391" t="s">
        <v>215</v>
      </c>
      <c r="D1441" s="389"/>
      <c r="E1441" s="390"/>
    </row>
    <row r="1442" spans="1:5" x14ac:dyDescent="0.3">
      <c r="A1442" s="369" t="s">
        <v>212</v>
      </c>
      <c r="B1442" s="359" t="s">
        <v>191</v>
      </c>
      <c r="C1442" s="391" t="s">
        <v>216</v>
      </c>
      <c r="D1442" s="189"/>
      <c r="E1442" s="392"/>
    </row>
    <row r="1443" spans="1:5" x14ac:dyDescent="0.3">
      <c r="A1443" s="369" t="s">
        <v>485</v>
      </c>
      <c r="B1443" s="359" t="s">
        <v>463</v>
      </c>
      <c r="C1443" s="393" t="s">
        <v>486</v>
      </c>
      <c r="D1443" s="394"/>
      <c r="E1443" s="395"/>
    </row>
    <row r="1444" spans="1:5" x14ac:dyDescent="0.3">
      <c r="A1444" s="370"/>
      <c r="B1444" s="370"/>
      <c r="C1444" s="373"/>
      <c r="D1444" s="413"/>
      <c r="E1444" s="370"/>
    </row>
    <row r="1445" spans="1:5" x14ac:dyDescent="0.3">
      <c r="A1445" s="372" t="s">
        <v>172</v>
      </c>
      <c r="B1445" s="362" t="s">
        <v>193</v>
      </c>
      <c r="C1445" s="391" t="s">
        <v>217</v>
      </c>
      <c r="D1445" s="389"/>
      <c r="E1445" s="390"/>
    </row>
    <row r="1446" spans="1:5" x14ac:dyDescent="0.3">
      <c r="A1446" s="370"/>
      <c r="B1446" s="370"/>
      <c r="C1446" s="373"/>
      <c r="D1446" s="370"/>
      <c r="E1446" s="370"/>
    </row>
    <row r="1447" spans="1:5" x14ac:dyDescent="0.3">
      <c r="A1447" s="374" t="s">
        <v>173</v>
      </c>
      <c r="B1447" s="362" t="s">
        <v>194</v>
      </c>
      <c r="C1447" s="391" t="s">
        <v>219</v>
      </c>
      <c r="D1447" s="389"/>
      <c r="E1447" s="390"/>
    </row>
    <row r="1448" spans="1:5" x14ac:dyDescent="0.3">
      <c r="A1448" s="374" t="s">
        <v>218</v>
      </c>
      <c r="B1448" s="362" t="s">
        <v>194</v>
      </c>
      <c r="C1448" s="391" t="s">
        <v>222</v>
      </c>
      <c r="D1448" s="189"/>
      <c r="E1448" s="392"/>
    </row>
    <row r="1449" spans="1:5" x14ac:dyDescent="0.3">
      <c r="A1449" s="374" t="s">
        <v>487</v>
      </c>
      <c r="B1449" s="362" t="s">
        <v>465</v>
      </c>
      <c r="C1449" s="393" t="s">
        <v>488</v>
      </c>
      <c r="D1449" s="397"/>
      <c r="E1449" s="395"/>
    </row>
    <row r="1450" spans="1:5" x14ac:dyDescent="0.3">
      <c r="A1450" s="374" t="s">
        <v>560</v>
      </c>
      <c r="B1450" s="362" t="s">
        <v>465</v>
      </c>
      <c r="C1450" s="393" t="s">
        <v>489</v>
      </c>
      <c r="D1450" s="397"/>
      <c r="E1450" s="398"/>
    </row>
    <row r="1451" spans="1:5" x14ac:dyDescent="0.3">
      <c r="A1451" s="374" t="s">
        <v>559</v>
      </c>
      <c r="B1451" s="362" t="s">
        <v>466</v>
      </c>
      <c r="C1451" s="393" t="s">
        <v>490</v>
      </c>
      <c r="D1451" s="394"/>
      <c r="E1451" s="395"/>
    </row>
    <row r="1452" spans="1:5" x14ac:dyDescent="0.3">
      <c r="A1452" s="370"/>
      <c r="B1452" s="370"/>
      <c r="C1452" s="373"/>
      <c r="D1452" s="413"/>
      <c r="E1452" s="370"/>
    </row>
    <row r="1453" spans="1:5" x14ac:dyDescent="0.3">
      <c r="A1453" s="405" t="s">
        <v>174</v>
      </c>
      <c r="B1453" s="406" t="s">
        <v>195</v>
      </c>
      <c r="C1453" s="407" t="s">
        <v>221</v>
      </c>
      <c r="D1453" s="389"/>
      <c r="E1453" s="390"/>
    </row>
    <row r="1454" spans="1:5" x14ac:dyDescent="0.3">
      <c r="A1454" s="405" t="s">
        <v>220</v>
      </c>
      <c r="B1454" s="406" t="s">
        <v>195</v>
      </c>
      <c r="C1454" s="407" t="s">
        <v>223</v>
      </c>
      <c r="D1454" s="189"/>
      <c r="E1454" s="409"/>
    </row>
    <row r="1455" spans="1:5" x14ac:dyDescent="0.3">
      <c r="A1455" s="405" t="s">
        <v>491</v>
      </c>
      <c r="B1455" s="406" t="s">
        <v>468</v>
      </c>
      <c r="C1455" s="410" t="s">
        <v>492</v>
      </c>
      <c r="D1455" s="397"/>
      <c r="E1455" s="411"/>
    </row>
    <row r="1456" spans="1:5" x14ac:dyDescent="0.3">
      <c r="A1456" s="405" t="s">
        <v>561</v>
      </c>
      <c r="B1456" s="406" t="s">
        <v>468</v>
      </c>
      <c r="C1456" s="410" t="s">
        <v>493</v>
      </c>
      <c r="D1456" s="394"/>
      <c r="E1456" s="412"/>
    </row>
    <row r="1457" spans="1:5" x14ac:dyDescent="0.3">
      <c r="A1457" s="370"/>
      <c r="B1457" s="370"/>
      <c r="C1457" s="373"/>
      <c r="D1457" s="413"/>
      <c r="E1457" s="370"/>
    </row>
    <row r="1458" spans="1:5" x14ac:dyDescent="0.3">
      <c r="A1458" s="363" t="s">
        <v>175</v>
      </c>
      <c r="B1458" s="362" t="s">
        <v>196</v>
      </c>
      <c r="C1458" s="391" t="s">
        <v>225</v>
      </c>
      <c r="D1458" s="389"/>
      <c r="E1458" s="390"/>
    </row>
    <row r="1459" spans="1:5" x14ac:dyDescent="0.3">
      <c r="A1459" s="363" t="s">
        <v>224</v>
      </c>
      <c r="B1459" s="362" t="s">
        <v>196</v>
      </c>
      <c r="C1459" s="391" t="s">
        <v>226</v>
      </c>
      <c r="D1459" s="189"/>
      <c r="E1459" s="392"/>
    </row>
    <row r="1460" spans="1:5" x14ac:dyDescent="0.3">
      <c r="A1460" s="370"/>
      <c r="B1460" s="370"/>
      <c r="C1460" s="373"/>
      <c r="D1460" s="370"/>
      <c r="E1460" s="370"/>
    </row>
    <row r="1461" spans="1:5" x14ac:dyDescent="0.3">
      <c r="A1461" s="364" t="s">
        <v>176</v>
      </c>
      <c r="B1461" s="362" t="s">
        <v>197</v>
      </c>
      <c r="C1461" s="391" t="s">
        <v>228</v>
      </c>
      <c r="D1461" s="389"/>
      <c r="E1461" s="390"/>
    </row>
    <row r="1462" spans="1:5" x14ac:dyDescent="0.3">
      <c r="A1462" s="364" t="s">
        <v>227</v>
      </c>
      <c r="B1462" s="362" t="s">
        <v>197</v>
      </c>
      <c r="C1462" s="391" t="s">
        <v>229</v>
      </c>
      <c r="D1462" s="189"/>
      <c r="E1462" s="392"/>
    </row>
    <row r="1463" spans="1:5" x14ac:dyDescent="0.3">
      <c r="A1463" s="370"/>
      <c r="B1463" s="370"/>
      <c r="C1463" s="373"/>
      <c r="D1463" s="370"/>
      <c r="E1463" s="370"/>
    </row>
    <row r="1464" spans="1:5" x14ac:dyDescent="0.3">
      <c r="A1464" s="363" t="s">
        <v>178</v>
      </c>
      <c r="B1464" s="362" t="s">
        <v>199</v>
      </c>
      <c r="C1464" s="391" t="s">
        <v>231</v>
      </c>
      <c r="D1464" s="389"/>
      <c r="E1464" s="390"/>
    </row>
    <row r="1465" spans="1:5" x14ac:dyDescent="0.3">
      <c r="A1465" s="363" t="s">
        <v>230</v>
      </c>
      <c r="B1465" s="362" t="s">
        <v>199</v>
      </c>
      <c r="C1465" s="391" t="s">
        <v>232</v>
      </c>
      <c r="D1465" s="189"/>
      <c r="E1465" s="392"/>
    </row>
    <row r="1466" spans="1:5" x14ac:dyDescent="0.3">
      <c r="A1466" s="363" t="s">
        <v>494</v>
      </c>
      <c r="B1466" s="362" t="s">
        <v>470</v>
      </c>
      <c r="C1466" s="393" t="s">
        <v>495</v>
      </c>
      <c r="D1466" s="397"/>
      <c r="E1466" s="395"/>
    </row>
    <row r="1467" spans="1:5" x14ac:dyDescent="0.3">
      <c r="A1467" s="363" t="s">
        <v>562</v>
      </c>
      <c r="B1467" s="362" t="s">
        <v>470</v>
      </c>
      <c r="C1467" s="393" t="s">
        <v>496</v>
      </c>
      <c r="D1467" s="397"/>
      <c r="E1467" s="398"/>
    </row>
    <row r="1468" spans="1:5" x14ac:dyDescent="0.3">
      <c r="A1468" s="363" t="s">
        <v>497</v>
      </c>
      <c r="B1468" s="362" t="s">
        <v>472</v>
      </c>
      <c r="C1468" s="393" t="s">
        <v>498</v>
      </c>
      <c r="D1468" s="394"/>
      <c r="E1468" s="395"/>
    </row>
    <row r="1469" spans="1:5" x14ac:dyDescent="0.3">
      <c r="A1469" s="370"/>
      <c r="B1469" s="370"/>
      <c r="C1469" s="373"/>
      <c r="D1469" s="413"/>
      <c r="E1469" s="370"/>
    </row>
    <row r="1470" spans="1:5" x14ac:dyDescent="0.3">
      <c r="A1470" s="363" t="s">
        <v>179</v>
      </c>
      <c r="B1470" s="362" t="s">
        <v>200</v>
      </c>
      <c r="C1470" s="391" t="s">
        <v>233</v>
      </c>
      <c r="D1470" s="389"/>
      <c r="E1470" s="390"/>
    </row>
    <row r="1471" spans="1:5" x14ac:dyDescent="0.3">
      <c r="A1471" s="370"/>
      <c r="B1471" s="370"/>
      <c r="C1471" s="373"/>
      <c r="D1471" s="370"/>
      <c r="E1471" s="370"/>
    </row>
    <row r="1472" spans="1:5" x14ac:dyDescent="0.3">
      <c r="A1472" s="363" t="s">
        <v>180</v>
      </c>
      <c r="B1472" s="362" t="s">
        <v>201</v>
      </c>
      <c r="C1472" s="391" t="s">
        <v>235</v>
      </c>
      <c r="D1472" s="389"/>
      <c r="E1472" s="390"/>
    </row>
    <row r="1473" spans="1:5" x14ac:dyDescent="0.3">
      <c r="A1473" s="363" t="s">
        <v>453</v>
      </c>
      <c r="B1473" s="362" t="s">
        <v>201</v>
      </c>
      <c r="C1473" s="375" t="s">
        <v>236</v>
      </c>
      <c r="D1473" s="189"/>
      <c r="E1473" s="392"/>
    </row>
    <row r="1474" spans="1:5" x14ac:dyDescent="0.3">
      <c r="A1474" s="370"/>
      <c r="B1474" s="370"/>
      <c r="C1474" s="373"/>
      <c r="D1474" s="370"/>
      <c r="E1474" s="370"/>
    </row>
    <row r="1475" spans="1:5" x14ac:dyDescent="0.3">
      <c r="A1475" s="363" t="s">
        <v>181</v>
      </c>
      <c r="B1475" s="362" t="s">
        <v>202</v>
      </c>
      <c r="C1475" s="399" t="s">
        <v>238</v>
      </c>
      <c r="D1475" s="389"/>
      <c r="E1475" s="390"/>
    </row>
    <row r="1476" spans="1:5" x14ac:dyDescent="0.3">
      <c r="A1476" s="363" t="s">
        <v>237</v>
      </c>
      <c r="B1476" s="362" t="s">
        <v>202</v>
      </c>
      <c r="C1476" s="399" t="s">
        <v>239</v>
      </c>
      <c r="D1476" s="189"/>
      <c r="E1476" s="392"/>
    </row>
    <row r="1477" spans="1:5" x14ac:dyDescent="0.3">
      <c r="A1477" s="363" t="s">
        <v>499</v>
      </c>
      <c r="B1477" s="362" t="s">
        <v>474</v>
      </c>
      <c r="C1477" s="400" t="s">
        <v>500</v>
      </c>
      <c r="D1477" s="397"/>
      <c r="E1477" s="395"/>
    </row>
    <row r="1478" spans="1:5" x14ac:dyDescent="0.3">
      <c r="A1478" s="363" t="s">
        <v>563</v>
      </c>
      <c r="B1478" s="362" t="s">
        <v>474</v>
      </c>
      <c r="C1478" s="400" t="s">
        <v>501</v>
      </c>
      <c r="D1478" s="394"/>
      <c r="E1478" s="398"/>
    </row>
    <row r="1479" spans="1:5" x14ac:dyDescent="0.3">
      <c r="A1479" s="370"/>
      <c r="B1479" s="370"/>
      <c r="C1479" s="373"/>
      <c r="D1479" s="413"/>
      <c r="E1479" s="370"/>
    </row>
    <row r="1480" spans="1:5" x14ac:dyDescent="0.3">
      <c r="A1480" s="363" t="s">
        <v>182</v>
      </c>
      <c r="B1480" s="362" t="s">
        <v>203</v>
      </c>
      <c r="C1480" s="399" t="s">
        <v>241</v>
      </c>
      <c r="D1480" s="389"/>
      <c r="E1480" s="390"/>
    </row>
    <row r="1481" spans="1:5" x14ac:dyDescent="0.3">
      <c r="A1481" s="363" t="s">
        <v>240</v>
      </c>
      <c r="B1481" s="362" t="s">
        <v>203</v>
      </c>
      <c r="C1481" s="399" t="s">
        <v>242</v>
      </c>
      <c r="D1481" s="189"/>
      <c r="E1481" s="392"/>
    </row>
    <row r="1482" spans="1:5" x14ac:dyDescent="0.3">
      <c r="A1482" s="363" t="s">
        <v>502</v>
      </c>
      <c r="B1482" s="362" t="s">
        <v>476</v>
      </c>
      <c r="C1482" s="400" t="s">
        <v>503</v>
      </c>
      <c r="D1482" s="394"/>
      <c r="E1482" s="395"/>
    </row>
    <row r="1483" spans="1:5" x14ac:dyDescent="0.3">
      <c r="A1483" s="370"/>
      <c r="B1483" s="370"/>
      <c r="C1483" s="373"/>
      <c r="D1483" s="413"/>
      <c r="E1483" s="370"/>
    </row>
    <row r="1484" spans="1:5" x14ac:dyDescent="0.3">
      <c r="A1484" s="363" t="s">
        <v>183</v>
      </c>
      <c r="B1484" s="362" t="s">
        <v>204</v>
      </c>
      <c r="C1484" s="399" t="s">
        <v>243</v>
      </c>
      <c r="D1484" s="389"/>
      <c r="E1484" s="390"/>
    </row>
    <row r="1485" spans="1:5" x14ac:dyDescent="0.3">
      <c r="A1485" s="363" t="s">
        <v>245</v>
      </c>
      <c r="B1485" s="362" t="s">
        <v>204</v>
      </c>
      <c r="C1485" s="399" t="s">
        <v>244</v>
      </c>
      <c r="D1485" s="189"/>
      <c r="E1485" s="392"/>
    </row>
    <row r="1486" spans="1:5" x14ac:dyDescent="0.3">
      <c r="A1486" s="363" t="s">
        <v>504</v>
      </c>
      <c r="B1486" s="362" t="s">
        <v>478</v>
      </c>
      <c r="C1486" s="400" t="s">
        <v>505</v>
      </c>
      <c r="D1486" s="397"/>
      <c r="E1486" s="395"/>
    </row>
    <row r="1487" spans="1:5" x14ac:dyDescent="0.3">
      <c r="A1487" s="363" t="s">
        <v>564</v>
      </c>
      <c r="B1487" s="362" t="s">
        <v>478</v>
      </c>
      <c r="C1487" s="400" t="s">
        <v>506</v>
      </c>
      <c r="D1487" s="394"/>
      <c r="E1487" s="398"/>
    </row>
    <row r="1488" spans="1:5" x14ac:dyDescent="0.3">
      <c r="A1488" s="370"/>
      <c r="B1488" s="370"/>
      <c r="C1488" s="373"/>
      <c r="D1488" s="413"/>
      <c r="E1488" s="370"/>
    </row>
    <row r="1489" spans="1:5" x14ac:dyDescent="0.3">
      <c r="A1489" s="363" t="s">
        <v>184</v>
      </c>
      <c r="B1489" s="362" t="s">
        <v>205</v>
      </c>
      <c r="C1489" s="399" t="s">
        <v>250</v>
      </c>
      <c r="D1489" s="389"/>
      <c r="E1489" s="390"/>
    </row>
    <row r="1490" spans="1:5" x14ac:dyDescent="0.3">
      <c r="A1490" s="363" t="s">
        <v>246</v>
      </c>
      <c r="B1490" s="362" t="s">
        <v>205</v>
      </c>
      <c r="C1490" s="399" t="s">
        <v>251</v>
      </c>
      <c r="D1490" s="189"/>
      <c r="E1490" s="392"/>
    </row>
    <row r="1491" spans="1:5" x14ac:dyDescent="0.3">
      <c r="A1491" s="363" t="s">
        <v>507</v>
      </c>
      <c r="B1491" s="362" t="s">
        <v>480</v>
      </c>
      <c r="C1491" s="400" t="s">
        <v>508</v>
      </c>
      <c r="D1491" s="397"/>
      <c r="E1491" s="395"/>
    </row>
    <row r="1492" spans="1:5" x14ac:dyDescent="0.3">
      <c r="A1492" s="363" t="s">
        <v>565</v>
      </c>
      <c r="B1492" s="362" t="s">
        <v>480</v>
      </c>
      <c r="C1492" s="400" t="s">
        <v>509</v>
      </c>
      <c r="D1492" s="394"/>
      <c r="E1492" s="398"/>
    </row>
    <row r="1493" spans="1:5" x14ac:dyDescent="0.3">
      <c r="A1493" s="370"/>
      <c r="B1493" s="370"/>
      <c r="C1493" s="373"/>
      <c r="D1493" s="413"/>
      <c r="E1493" s="370"/>
    </row>
    <row r="1494" spans="1:5" x14ac:dyDescent="0.3">
      <c r="A1494" s="361" t="s">
        <v>185</v>
      </c>
      <c r="B1494" s="362" t="s">
        <v>206</v>
      </c>
      <c r="C1494" s="399" t="s">
        <v>252</v>
      </c>
      <c r="D1494" s="389"/>
      <c r="E1494" s="390"/>
    </row>
    <row r="1495" spans="1:5" x14ac:dyDescent="0.3">
      <c r="A1495" s="361" t="s">
        <v>295</v>
      </c>
      <c r="B1495" s="362" t="s">
        <v>206</v>
      </c>
      <c r="C1495" s="399" t="s">
        <v>253</v>
      </c>
      <c r="D1495" s="189"/>
      <c r="E1495" s="392"/>
    </row>
    <row r="1496" spans="1:5" x14ac:dyDescent="0.3">
      <c r="A1496" s="361" t="s">
        <v>510</v>
      </c>
      <c r="B1496" s="362" t="s">
        <v>482</v>
      </c>
      <c r="C1496" s="400" t="s">
        <v>511</v>
      </c>
      <c r="D1496" s="394"/>
      <c r="E1496" s="395"/>
    </row>
    <row r="1497" spans="1:5" x14ac:dyDescent="0.3">
      <c r="A1497" s="370"/>
      <c r="B1497" s="370"/>
      <c r="C1497" s="373"/>
      <c r="D1497" s="413"/>
      <c r="E1497" s="370"/>
    </row>
    <row r="1498" spans="1:5" x14ac:dyDescent="0.3">
      <c r="A1498" s="366" t="s">
        <v>186</v>
      </c>
      <c r="B1498" s="362" t="s">
        <v>207</v>
      </c>
      <c r="C1498" s="399" t="s">
        <v>254</v>
      </c>
      <c r="D1498" s="389"/>
      <c r="E1498" s="390"/>
    </row>
    <row r="1499" spans="1:5" x14ac:dyDescent="0.3">
      <c r="A1499" s="366" t="s">
        <v>247</v>
      </c>
      <c r="B1499" s="362" t="s">
        <v>207</v>
      </c>
      <c r="C1499" s="399" t="s">
        <v>255</v>
      </c>
      <c r="D1499" s="189"/>
      <c r="E1499" s="392"/>
    </row>
    <row r="1500" spans="1:5" x14ac:dyDescent="0.3">
      <c r="A1500" s="366" t="s">
        <v>512</v>
      </c>
      <c r="B1500" s="362" t="s">
        <v>484</v>
      </c>
      <c r="C1500" s="400" t="s">
        <v>513</v>
      </c>
      <c r="D1500" s="394"/>
      <c r="E1500" s="395"/>
    </row>
    <row r="1501" spans="1:5" x14ac:dyDescent="0.3">
      <c r="A1501" s="370"/>
      <c r="B1501" s="370"/>
      <c r="C1501" s="373"/>
      <c r="D1501" s="413"/>
      <c r="E1501" s="370"/>
    </row>
    <row r="1502" spans="1:5" x14ac:dyDescent="0.3">
      <c r="A1502" s="376" t="s">
        <v>187</v>
      </c>
      <c r="B1502" s="362" t="s">
        <v>208</v>
      </c>
      <c r="C1502" s="399" t="s">
        <v>256</v>
      </c>
      <c r="D1502" s="389"/>
      <c r="E1502" s="390"/>
    </row>
    <row r="1503" spans="1:5" x14ac:dyDescent="0.3">
      <c r="A1503" s="376" t="s">
        <v>248</v>
      </c>
      <c r="B1503" s="362" t="s">
        <v>208</v>
      </c>
      <c r="C1503" s="399" t="s">
        <v>257</v>
      </c>
      <c r="D1503" s="189"/>
      <c r="E1503" s="392"/>
    </row>
    <row r="1504" spans="1:5" x14ac:dyDescent="0.3">
      <c r="A1504" s="370"/>
      <c r="B1504" s="370"/>
      <c r="C1504" s="373"/>
      <c r="D1504" s="370"/>
      <c r="E1504" s="370"/>
    </row>
    <row r="1505" spans="1:5" x14ac:dyDescent="0.3">
      <c r="A1505" s="363" t="s">
        <v>188</v>
      </c>
      <c r="B1505" s="362" t="s">
        <v>209</v>
      </c>
      <c r="C1505" s="399" t="s">
        <v>258</v>
      </c>
      <c r="D1505" s="389"/>
      <c r="E1505" s="390"/>
    </row>
    <row r="1506" spans="1:5" x14ac:dyDescent="0.3">
      <c r="A1506" s="363" t="s">
        <v>249</v>
      </c>
      <c r="B1506" s="362" t="s">
        <v>209</v>
      </c>
      <c r="C1506" s="399" t="s">
        <v>259</v>
      </c>
      <c r="D1506" s="189"/>
      <c r="E1506" s="392"/>
    </row>
    <row r="1507" spans="1:5" x14ac:dyDescent="0.3">
      <c r="A1507" s="370"/>
      <c r="B1507" s="370"/>
      <c r="C1507" s="373"/>
      <c r="D1507" s="370"/>
      <c r="E1507" s="370"/>
    </row>
    <row r="1508" spans="1:5" x14ac:dyDescent="0.3">
      <c r="A1508" s="363" t="s">
        <v>189</v>
      </c>
      <c r="B1508" s="362" t="s">
        <v>210</v>
      </c>
      <c r="C1508" s="399" t="s">
        <v>260</v>
      </c>
      <c r="D1508" s="389"/>
      <c r="E1508" s="390"/>
    </row>
    <row r="1509" spans="1:5" x14ac:dyDescent="0.3">
      <c r="A1509" s="370"/>
      <c r="B1509" s="370"/>
      <c r="C1509" s="373"/>
      <c r="D1509" s="370"/>
      <c r="E1509" s="370"/>
    </row>
    <row r="1510" spans="1:5" x14ac:dyDescent="0.3">
      <c r="A1510" s="377" t="s">
        <v>270</v>
      </c>
      <c r="B1510" s="377" t="s">
        <v>268</v>
      </c>
      <c r="C1510" s="399">
        <v>84</v>
      </c>
      <c r="D1510" s="385"/>
      <c r="E1510" s="392"/>
    </row>
    <row r="1511" spans="1:5" x14ac:dyDescent="0.3">
      <c r="A1511" s="370"/>
      <c r="B1511" s="370"/>
      <c r="C1511" s="373"/>
      <c r="D1511" s="370"/>
      <c r="E1511" s="370"/>
    </row>
    <row r="1512" spans="1:5" x14ac:dyDescent="0.3">
      <c r="A1512" s="377" t="s">
        <v>271</v>
      </c>
      <c r="B1512" s="377" t="s">
        <v>268</v>
      </c>
      <c r="C1512" s="399">
        <v>85</v>
      </c>
      <c r="D1512" s="385"/>
      <c r="E1512" s="392"/>
    </row>
    <row r="1513" spans="1:5" x14ac:dyDescent="0.3">
      <c r="A1513" s="370"/>
      <c r="B1513" s="370"/>
      <c r="C1513" s="373"/>
      <c r="D1513" s="370"/>
      <c r="E1513" s="370"/>
    </row>
    <row r="1514" spans="1:5" ht="15" thickBot="1" x14ac:dyDescent="0.35">
      <c r="A1514" s="378" t="s">
        <v>261</v>
      </c>
      <c r="B1514" s="368" t="s">
        <v>268</v>
      </c>
      <c r="C1514" s="399" t="s">
        <v>262</v>
      </c>
      <c r="D1514" s="401"/>
      <c r="E1514" s="402"/>
    </row>
    <row r="1515" spans="1:5" ht="15" thickBot="1" x14ac:dyDescent="0.35">
      <c r="A1515" s="187"/>
      <c r="B1515" s="186"/>
      <c r="C1515" s="185"/>
      <c r="D1515" s="184"/>
      <c r="E1515" s="183"/>
    </row>
    <row r="1516" spans="1:5" x14ac:dyDescent="0.3">
      <c r="A1516" s="188" t="s">
        <v>274</v>
      </c>
    </row>
    <row r="1517" spans="1:5" ht="28.8" x14ac:dyDescent="0.3">
      <c r="A1517" s="383" t="s">
        <v>168</v>
      </c>
      <c r="B1517" s="384" t="s">
        <v>169</v>
      </c>
      <c r="C1517" s="384" t="s">
        <v>234</v>
      </c>
      <c r="D1517" s="384" t="s">
        <v>214</v>
      </c>
      <c r="E1517" s="384" t="s">
        <v>213</v>
      </c>
    </row>
    <row r="1518" spans="1:5" x14ac:dyDescent="0.3">
      <c r="A1518" s="360" t="s">
        <v>171</v>
      </c>
      <c r="B1518" s="359" t="s">
        <v>192</v>
      </c>
      <c r="C1518" s="391" t="s">
        <v>264</v>
      </c>
      <c r="D1518" s="389"/>
      <c r="E1518" s="421"/>
    </row>
    <row r="1519" spans="1:5" x14ac:dyDescent="0.3">
      <c r="A1519" s="377" t="s">
        <v>270</v>
      </c>
      <c r="B1519" s="377" t="s">
        <v>268</v>
      </c>
      <c r="C1519" s="399">
        <v>84</v>
      </c>
      <c r="D1519" s="385"/>
      <c r="E1519" s="392"/>
    </row>
    <row r="1520" spans="1:5" x14ac:dyDescent="0.3">
      <c r="A1520" s="377" t="s">
        <v>271</v>
      </c>
      <c r="B1520" s="377" t="s">
        <v>268</v>
      </c>
      <c r="C1520" s="399">
        <v>85</v>
      </c>
      <c r="D1520" s="385"/>
      <c r="E1520" s="392"/>
    </row>
    <row r="1521" spans="1:5" ht="15" thickBot="1" x14ac:dyDescent="0.35">
      <c r="A1521" s="378" t="s">
        <v>261</v>
      </c>
      <c r="B1521" s="368" t="s">
        <v>268</v>
      </c>
      <c r="C1521" s="399" t="s">
        <v>262</v>
      </c>
      <c r="D1521" s="401"/>
      <c r="E1521" s="402"/>
    </row>
    <row r="1522" spans="1:5" ht="15" thickBot="1" x14ac:dyDescent="0.35">
      <c r="A1522" s="187"/>
      <c r="B1522" s="186"/>
      <c r="C1522" s="185"/>
      <c r="D1522" s="184"/>
      <c r="E1522" s="183"/>
    </row>
    <row r="1523" spans="1:5" x14ac:dyDescent="0.3">
      <c r="A1523" s="188" t="s">
        <v>273</v>
      </c>
    </row>
    <row r="1524" spans="1:5" ht="28.8" x14ac:dyDescent="0.3">
      <c r="A1524" s="383" t="s">
        <v>168</v>
      </c>
      <c r="B1524" s="384" t="s">
        <v>169</v>
      </c>
      <c r="C1524" s="384" t="s">
        <v>234</v>
      </c>
      <c r="D1524" s="384" t="s">
        <v>214</v>
      </c>
      <c r="E1524" s="384" t="s">
        <v>213</v>
      </c>
    </row>
    <row r="1525" spans="1:5" x14ac:dyDescent="0.3">
      <c r="A1525" s="360" t="s">
        <v>177</v>
      </c>
      <c r="B1525" s="362" t="s">
        <v>198</v>
      </c>
      <c r="C1525" s="391" t="s">
        <v>263</v>
      </c>
      <c r="D1525" s="389"/>
      <c r="E1525" s="422"/>
    </row>
    <row r="1526" spans="1:5" x14ac:dyDescent="0.3">
      <c r="A1526" s="377" t="s">
        <v>270</v>
      </c>
      <c r="B1526" s="377" t="s">
        <v>268</v>
      </c>
      <c r="C1526" s="399">
        <v>84</v>
      </c>
      <c r="D1526" s="385"/>
      <c r="E1526" s="392"/>
    </row>
    <row r="1527" spans="1:5" x14ac:dyDescent="0.3">
      <c r="A1527" s="377" t="s">
        <v>271</v>
      </c>
      <c r="B1527" s="377" t="s">
        <v>268</v>
      </c>
      <c r="C1527" s="399">
        <v>85</v>
      </c>
      <c r="D1527" s="385"/>
      <c r="E1527" s="392"/>
    </row>
    <row r="1528" spans="1:5" ht="15" thickBot="1" x14ac:dyDescent="0.35">
      <c r="A1528" s="378" t="s">
        <v>261</v>
      </c>
      <c r="B1528" s="368" t="s">
        <v>268</v>
      </c>
      <c r="C1528" s="399" t="s">
        <v>262</v>
      </c>
      <c r="D1528" s="401"/>
      <c r="E1528" s="402"/>
    </row>
    <row r="1529" spans="1:5" ht="15" thickBot="1" x14ac:dyDescent="0.35">
      <c r="A1529" s="187"/>
      <c r="B1529" s="186"/>
      <c r="C1529" s="185"/>
      <c r="D1529" s="184"/>
      <c r="E1529" s="183"/>
    </row>
    <row r="1530" spans="1:5" ht="15" thickBot="1" x14ac:dyDescent="0.35"/>
    <row r="1531" spans="1:5" ht="30" customHeight="1" thickBot="1" x14ac:dyDescent="0.35">
      <c r="B1531" s="496" t="s">
        <v>448</v>
      </c>
      <c r="C1531" s="497"/>
      <c r="D1531" s="182"/>
    </row>
    <row r="1532" spans="1:5" ht="15" thickBot="1" x14ac:dyDescent="0.35">
      <c r="B1532" s="505" t="s">
        <v>454</v>
      </c>
      <c r="C1532" s="506"/>
      <c r="D1532" s="182"/>
      <c r="E1532" s="181"/>
    </row>
    <row r="1533" spans="1:5" x14ac:dyDescent="0.3">
      <c r="B1533" s="128"/>
      <c r="C1533" s="128"/>
      <c r="D1533" s="129"/>
      <c r="E1533" s="181"/>
    </row>
    <row r="1534" spans="1:5" ht="15" thickBot="1" x14ac:dyDescent="0.35"/>
    <row r="1535" spans="1:5" ht="15" thickBot="1" x14ac:dyDescent="0.35">
      <c r="B1535" s="505" t="s">
        <v>291</v>
      </c>
      <c r="C1535" s="506"/>
      <c r="D1535" s="60">
        <f>+D895+D153</f>
        <v>0</v>
      </c>
    </row>
    <row r="1536" spans="1:5" ht="15" thickBot="1" x14ac:dyDescent="0.35">
      <c r="B1536" s="505" t="s">
        <v>292</v>
      </c>
      <c r="C1536" s="506"/>
      <c r="D1536" s="60">
        <f>+D896+D154</f>
        <v>0</v>
      </c>
    </row>
  </sheetData>
  <mergeCells count="48">
    <mergeCell ref="B1536:C1536"/>
    <mergeCell ref="B1214:C1214"/>
    <mergeCell ref="A1217:E1217"/>
    <mergeCell ref="B1319:C1319"/>
    <mergeCell ref="B1320:C1320"/>
    <mergeCell ref="A1323:E1323"/>
    <mergeCell ref="B1425:C1425"/>
    <mergeCell ref="B1426:C1426"/>
    <mergeCell ref="A1429:E1429"/>
    <mergeCell ref="B1531:C1531"/>
    <mergeCell ref="B1532:C1532"/>
    <mergeCell ref="B1535:C1535"/>
    <mergeCell ref="B1213:C1213"/>
    <mergeCell ref="B790:C790"/>
    <mergeCell ref="A793:G793"/>
    <mergeCell ref="B895:C895"/>
    <mergeCell ref="B896:C896"/>
    <mergeCell ref="A899:E899"/>
    <mergeCell ref="B1001:C1001"/>
    <mergeCell ref="B1002:C1002"/>
    <mergeCell ref="A1005:E1005"/>
    <mergeCell ref="B1107:C1107"/>
    <mergeCell ref="B1108:C1108"/>
    <mergeCell ref="A1111:E1111"/>
    <mergeCell ref="B789:C789"/>
    <mergeCell ref="B366:C366"/>
    <mergeCell ref="A369:E369"/>
    <mergeCell ref="B471:C471"/>
    <mergeCell ref="B472:C472"/>
    <mergeCell ref="A475:E475"/>
    <mergeCell ref="B577:C577"/>
    <mergeCell ref="B578:C578"/>
    <mergeCell ref="A581:E581"/>
    <mergeCell ref="B683:C683"/>
    <mergeCell ref="B684:C684"/>
    <mergeCell ref="A687:E687"/>
    <mergeCell ref="B365:C365"/>
    <mergeCell ref="B5:G5"/>
    <mergeCell ref="B6:G6"/>
    <mergeCell ref="C12:Z12"/>
    <mergeCell ref="A48:B48"/>
    <mergeCell ref="A51:G51"/>
    <mergeCell ref="B153:C153"/>
    <mergeCell ref="B154:C154"/>
    <mergeCell ref="A157:E157"/>
    <mergeCell ref="B259:C259"/>
    <mergeCell ref="B260:C260"/>
    <mergeCell ref="A263:E263"/>
  </mergeCells>
  <pageMargins left="0.45" right="0.45" top="0.5" bottom="0.75" header="0.3" footer="0.3"/>
  <pageSetup paperSize="5" scale="56" fitToHeight="0" orientation="portrait" r:id="rId1"/>
  <headerFooter>
    <oddFooter>&amp;L&amp;Z&amp;F - &amp;A - Page &amp;P of &amp;N</oddFooter>
  </headerFooter>
  <rowBreaks count="2" manualBreakCount="2">
    <brk id="50" max="16383" man="1"/>
    <brk id="79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Provider Info and Cert</vt:lpstr>
      <vt:lpstr>(2) Overall Detailed Costs</vt:lpstr>
      <vt:lpstr>Sheet1</vt:lpstr>
      <vt:lpstr>NTP DC</vt:lpstr>
      <vt:lpstr>NTP DA</vt:lpstr>
      <vt:lpstr>NTP CA</vt:lpstr>
      <vt:lpstr>NTP RU</vt:lpstr>
      <vt:lpstr>'(2) Overall Detailed Costs'!Print_Area</vt:lpstr>
      <vt:lpstr>'NTP CA'!Print_Area</vt:lpstr>
      <vt:lpstr>'NTP DA'!Print_Area</vt:lpstr>
      <vt:lpstr>'NTP DC'!Print_Area</vt:lpstr>
      <vt:lpstr>'NTP CA'!Print_Titles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Abimbola</dc:creator>
  <cp:lastModifiedBy>Vella Louie</cp:lastModifiedBy>
  <cp:lastPrinted>2020-02-10T17:48:50Z</cp:lastPrinted>
  <dcterms:created xsi:type="dcterms:W3CDTF">2015-02-04T15:53:54Z</dcterms:created>
  <dcterms:modified xsi:type="dcterms:W3CDTF">2020-02-10T17:49:27Z</dcterms:modified>
  <cp:contentStatus/>
</cp:coreProperties>
</file>