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:\Capacity Building\budget\"/>
    </mc:Choice>
  </mc:AlternateContent>
  <bookViews>
    <workbookView xWindow="0" yWindow="0" windowWidth="15360" windowHeight="9330"/>
  </bookViews>
  <sheets>
    <sheet name="Summary" sheetId="4" r:id="rId1"/>
    <sheet name="Budget Templet (2)" sheetId="3" state="hidden" r:id="rId2"/>
    <sheet name="Sheet1" sheetId="5" state="hidden" r:id="rId3"/>
  </sheets>
  <externalReferences>
    <externalReference r:id="rId4"/>
    <externalReference r:id="rId5"/>
    <externalReference r:id="rId6"/>
  </externalReferences>
  <definedNames>
    <definedName name="\P" localSheetId="1">#REF!</definedName>
    <definedName name="A" localSheetId="1">#REF!</definedName>
    <definedName name="B" localSheetId="1">'Budget Templet (2)'!$A$1:$AC$9</definedName>
    <definedName name="C_" localSheetId="1">#REF!</definedName>
    <definedName name="D" localSheetId="1">#REF!</definedName>
    <definedName name="F" localSheetId="1">#REF!</definedName>
    <definedName name="G" localSheetId="1">#REF!</definedName>
    <definedName name="H" localSheetId="1">#REF!</definedName>
    <definedName name="I" localSheetId="1">[1]instruction!#REF!</definedName>
    <definedName name="list1" localSheetId="1">#REF!</definedName>
    <definedName name="_xlnm.Print_Area" localSheetId="1">'Budget Templet (2)'!$A$1:$AC$51</definedName>
    <definedName name="_xlnm.Print_Area" localSheetId="0">Summary!$A$1:$T$42</definedName>
    <definedName name="_xlnm.Print_Titles" localSheetId="1">'Budget Templet (2)'!$1:$8</definedName>
    <definedName name="sche" localSheetId="1">[2]instruction!#REF!</definedName>
  </definedNames>
  <calcPr calcId="152511"/>
</workbook>
</file>

<file path=xl/calcChain.xml><?xml version="1.0" encoding="utf-8"?>
<calcChain xmlns="http://schemas.openxmlformats.org/spreadsheetml/2006/main">
  <c r="R23" i="4" l="1"/>
  <c r="AC195" i="3" l="1"/>
  <c r="AC194" i="3"/>
  <c r="AC191" i="3"/>
  <c r="L187" i="3"/>
  <c r="K187" i="3"/>
  <c r="AC186" i="3"/>
  <c r="AC185" i="3"/>
  <c r="AC184" i="3"/>
  <c r="AC183" i="3"/>
  <c r="AC187" i="3"/>
  <c r="L180" i="3"/>
  <c r="K180" i="3"/>
  <c r="AC180" i="3"/>
  <c r="M179" i="3"/>
  <c r="K179" i="3"/>
  <c r="L178" i="3"/>
  <c r="M176" i="3"/>
  <c r="K176" i="3"/>
  <c r="AC165" i="3"/>
  <c r="L164" i="3"/>
  <c r="AC164" i="3"/>
  <c r="I164" i="3"/>
  <c r="F163" i="3"/>
  <c r="L163" i="3"/>
  <c r="AC163" i="3"/>
  <c r="L154" i="3"/>
  <c r="L179" i="3"/>
  <c r="AC179" i="3"/>
  <c r="J154" i="3"/>
  <c r="AC153" i="3"/>
  <c r="AC152" i="3"/>
  <c r="AC151" i="3"/>
  <c r="AC145" i="3"/>
  <c r="AC144" i="3"/>
  <c r="AC143" i="3"/>
  <c r="AC142" i="3"/>
  <c r="AC141" i="3"/>
  <c r="AC140" i="3"/>
  <c r="AC138" i="3"/>
  <c r="AC137" i="3"/>
  <c r="AC135" i="3"/>
  <c r="AC134" i="3"/>
  <c r="AC133" i="3"/>
  <c r="AC132" i="3"/>
  <c r="AC131" i="3"/>
  <c r="AC130" i="3"/>
  <c r="AC129" i="3"/>
  <c r="AC127" i="3"/>
  <c r="AC126" i="3"/>
  <c r="AC125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6" i="3"/>
  <c r="O97" i="3"/>
  <c r="M97" i="3"/>
  <c r="M178" i="3"/>
  <c r="K97" i="3"/>
  <c r="K178" i="3"/>
  <c r="AC178" i="3"/>
  <c r="J97" i="3"/>
  <c r="I97" i="3"/>
  <c r="H97" i="3"/>
  <c r="AC96" i="3"/>
  <c r="AC95" i="3"/>
  <c r="AC94" i="3"/>
  <c r="AC93" i="3"/>
  <c r="AC92" i="3"/>
  <c r="Y92" i="3"/>
  <c r="M83" i="3"/>
  <c r="M177" i="3"/>
  <c r="M181" i="3"/>
  <c r="K81" i="3"/>
  <c r="J81" i="3"/>
  <c r="I81" i="3"/>
  <c r="AC80" i="3"/>
  <c r="AC78" i="3"/>
  <c r="AC77" i="3"/>
  <c r="AA76" i="3"/>
  <c r="Y76" i="3"/>
  <c r="X76" i="3"/>
  <c r="V76" i="3"/>
  <c r="T76" i="3"/>
  <c r="Z76" i="3"/>
  <c r="AB76" i="3"/>
  <c r="AC76" i="3"/>
  <c r="AC81" i="3"/>
  <c r="R76" i="3"/>
  <c r="P76" i="3"/>
  <c r="N76" i="3"/>
  <c r="L76" i="3"/>
  <c r="L81" i="3"/>
  <c r="W67" i="3"/>
  <c r="U67" i="3"/>
  <c r="S67" i="3"/>
  <c r="Q67" i="3"/>
  <c r="O67" i="3"/>
  <c r="M67" i="3"/>
  <c r="K67" i="3"/>
  <c r="K83" i="3"/>
  <c r="K177" i="3"/>
  <c r="J67" i="3"/>
  <c r="F67" i="3"/>
  <c r="AC66" i="3"/>
  <c r="I66" i="3"/>
  <c r="AC65" i="3"/>
  <c r="I65" i="3"/>
  <c r="AC64" i="3"/>
  <c r="I64" i="3"/>
  <c r="AC63" i="3"/>
  <c r="I63" i="3"/>
  <c r="AC62" i="3"/>
  <c r="I62" i="3"/>
  <c r="AA61" i="3"/>
  <c r="AA67" i="3"/>
  <c r="Y61" i="3"/>
  <c r="Y67" i="3"/>
  <c r="I61" i="3"/>
  <c r="X61" i="3"/>
  <c r="X67" i="3"/>
  <c r="J50" i="3"/>
  <c r="K39" i="3"/>
  <c r="I39" i="3"/>
  <c r="C39" i="3"/>
  <c r="AC38" i="3"/>
  <c r="H38" i="3"/>
  <c r="AC37" i="3"/>
  <c r="H37" i="3"/>
  <c r="AC36" i="3"/>
  <c r="H36" i="3"/>
  <c r="AC35" i="3"/>
  <c r="H35" i="3"/>
  <c r="AC34" i="3"/>
  <c r="H34" i="3"/>
  <c r="AC33" i="3"/>
  <c r="H33" i="3"/>
  <c r="AC32" i="3"/>
  <c r="H32" i="3"/>
  <c r="AC31" i="3"/>
  <c r="H31" i="3"/>
  <c r="AC30" i="3"/>
  <c r="H30" i="3"/>
  <c r="AC29" i="3"/>
  <c r="H29" i="3"/>
  <c r="AC28" i="3"/>
  <c r="H28" i="3"/>
  <c r="AC26" i="3"/>
  <c r="H26" i="3"/>
  <c r="AC25" i="3"/>
  <c r="H25" i="3"/>
  <c r="H39" i="3"/>
  <c r="H50" i="3"/>
  <c r="Y24" i="3"/>
  <c r="AA24" i="3"/>
  <c r="G24" i="3"/>
  <c r="X24" i="3"/>
  <c r="Y23" i="3"/>
  <c r="AA23" i="3"/>
  <c r="P23" i="3"/>
  <c r="G23" i="3"/>
  <c r="R23" i="3"/>
  <c r="AA22" i="3"/>
  <c r="Y22" i="3"/>
  <c r="G22" i="3"/>
  <c r="T22" i="3"/>
  <c r="Y21" i="3"/>
  <c r="AA21" i="3"/>
  <c r="T21" i="3"/>
  <c r="P21" i="3"/>
  <c r="L21" i="3"/>
  <c r="G21" i="3"/>
  <c r="V21" i="3"/>
  <c r="Y20" i="3"/>
  <c r="AA20" i="3"/>
  <c r="R20" i="3"/>
  <c r="G20" i="3"/>
  <c r="Y19" i="3"/>
  <c r="AA19" i="3"/>
  <c r="X19" i="3"/>
  <c r="P19" i="3"/>
  <c r="N19" i="3"/>
  <c r="G19" i="3"/>
  <c r="R19" i="3"/>
  <c r="Y18" i="3"/>
  <c r="AA18" i="3"/>
  <c r="G18" i="3"/>
  <c r="V18" i="3"/>
  <c r="Y17" i="3"/>
  <c r="AA17" i="3"/>
  <c r="T17" i="3"/>
  <c r="G17" i="3"/>
  <c r="V17" i="3"/>
  <c r="L8" i="3"/>
  <c r="Z17" i="3"/>
  <c r="N18" i="3"/>
  <c r="X21" i="3"/>
  <c r="Z21" i="3"/>
  <c r="V22" i="3"/>
  <c r="L23" i="3"/>
  <c r="V23" i="3"/>
  <c r="X17" i="3"/>
  <c r="T23" i="3"/>
  <c r="Z23" i="3"/>
  <c r="AC154" i="3"/>
  <c r="L17" i="3"/>
  <c r="R18" i="3"/>
  <c r="T19" i="3"/>
  <c r="Z19" i="3"/>
  <c r="P17" i="3"/>
  <c r="L19" i="3"/>
  <c r="AB19" i="3"/>
  <c r="AC19" i="3"/>
  <c r="V19" i="3"/>
  <c r="N23" i="3"/>
  <c r="X23" i="3"/>
  <c r="AC97" i="3"/>
  <c r="N22" i="3"/>
  <c r="M192" i="3"/>
  <c r="M189" i="3"/>
  <c r="M193" i="3"/>
  <c r="T18" i="3"/>
  <c r="L18" i="3"/>
  <c r="X18" i="3"/>
  <c r="P18" i="3"/>
  <c r="X20" i="3"/>
  <c r="P20" i="3"/>
  <c r="V20" i="3"/>
  <c r="V39" i="3"/>
  <c r="N20" i="3"/>
  <c r="T20" i="3"/>
  <c r="L20" i="3"/>
  <c r="K181" i="3"/>
  <c r="R24" i="3"/>
  <c r="G39" i="3"/>
  <c r="R61" i="3"/>
  <c r="R67" i="3"/>
  <c r="R17" i="3"/>
  <c r="R21" i="3"/>
  <c r="P22" i="3"/>
  <c r="X22" i="3"/>
  <c r="Z22" i="3"/>
  <c r="L24" i="3"/>
  <c r="T24" i="3"/>
  <c r="L61" i="3"/>
  <c r="T61" i="3"/>
  <c r="R22" i="3"/>
  <c r="N61" i="3"/>
  <c r="N67" i="3"/>
  <c r="V61" i="3"/>
  <c r="V67" i="3"/>
  <c r="N24" i="3"/>
  <c r="V24" i="3"/>
  <c r="N17" i="3"/>
  <c r="N21" i="3"/>
  <c r="L22" i="3"/>
  <c r="P24" i="3"/>
  <c r="P61" i="3"/>
  <c r="P67" i="3"/>
  <c r="X39" i="3"/>
  <c r="W45" i="3"/>
  <c r="X45" i="3"/>
  <c r="P39" i="3"/>
  <c r="O41" i="3"/>
  <c r="L39" i="3"/>
  <c r="K41" i="3"/>
  <c r="N39" i="3"/>
  <c r="AB23" i="3"/>
  <c r="AC23" i="3"/>
  <c r="U46" i="3"/>
  <c r="V46" i="3"/>
  <c r="U44" i="3"/>
  <c r="V44" i="3"/>
  <c r="U42" i="3"/>
  <c r="V42" i="3"/>
  <c r="U45" i="3"/>
  <c r="V45" i="3"/>
  <c r="U43" i="3"/>
  <c r="V43" i="3"/>
  <c r="U41" i="3"/>
  <c r="O43" i="3"/>
  <c r="P43" i="3"/>
  <c r="O46" i="3"/>
  <c r="P46" i="3"/>
  <c r="K43" i="3"/>
  <c r="L43" i="3"/>
  <c r="K42" i="3"/>
  <c r="L42" i="3"/>
  <c r="W41" i="3"/>
  <c r="W46" i="3"/>
  <c r="X46" i="3"/>
  <c r="AB22" i="3"/>
  <c r="AC22" i="3"/>
  <c r="T67" i="3"/>
  <c r="Z61" i="3"/>
  <c r="Z67" i="3"/>
  <c r="Z18" i="3"/>
  <c r="AB21" i="3"/>
  <c r="AC21" i="3"/>
  <c r="L67" i="3"/>
  <c r="L83" i="3"/>
  <c r="L177" i="3"/>
  <c r="AC177" i="3"/>
  <c r="M46" i="3"/>
  <c r="N46" i="3"/>
  <c r="M44" i="3"/>
  <c r="N44" i="3"/>
  <c r="M42" i="3"/>
  <c r="N42" i="3"/>
  <c r="M45" i="3"/>
  <c r="N45" i="3"/>
  <c r="M43" i="3"/>
  <c r="N43" i="3"/>
  <c r="M41" i="3"/>
  <c r="Z24" i="3"/>
  <c r="AB24" i="3"/>
  <c r="AC24" i="3"/>
  <c r="T39" i="3"/>
  <c r="R39" i="3"/>
  <c r="K189" i="3"/>
  <c r="AB18" i="3"/>
  <c r="AC18" i="3"/>
  <c r="Z20" i="3"/>
  <c r="AB20" i="3"/>
  <c r="AC20" i="3"/>
  <c r="AB17" i="3"/>
  <c r="W42" i="3"/>
  <c r="X42" i="3"/>
  <c r="W43" i="3"/>
  <c r="X43" i="3"/>
  <c r="K46" i="3"/>
  <c r="L46" i="3"/>
  <c r="O42" i="3"/>
  <c r="P42" i="3"/>
  <c r="O45" i="3"/>
  <c r="P45" i="3"/>
  <c r="K44" i="3"/>
  <c r="L44" i="3"/>
  <c r="K45" i="3"/>
  <c r="L45" i="3"/>
  <c r="W44" i="3"/>
  <c r="X44" i="3"/>
  <c r="O44" i="3"/>
  <c r="P44" i="3"/>
  <c r="Q46" i="3"/>
  <c r="R46" i="3"/>
  <c r="Q44" i="3"/>
  <c r="R44" i="3"/>
  <c r="Q42" i="3"/>
  <c r="R42" i="3"/>
  <c r="Q45" i="3"/>
  <c r="R45" i="3"/>
  <c r="Q43" i="3"/>
  <c r="R43" i="3"/>
  <c r="Q41" i="3"/>
  <c r="L41" i="3"/>
  <c r="K48" i="3"/>
  <c r="AC17" i="3"/>
  <c r="AC39" i="3"/>
  <c r="AB39" i="3"/>
  <c r="S45" i="3"/>
  <c r="T45" i="3"/>
  <c r="S43" i="3"/>
  <c r="T43" i="3"/>
  <c r="S41" i="3"/>
  <c r="S46" i="3"/>
  <c r="T46" i="3"/>
  <c r="S44" i="3"/>
  <c r="T44" i="3"/>
  <c r="S42" i="3"/>
  <c r="T42" i="3"/>
  <c r="Z39" i="3"/>
  <c r="X41" i="3"/>
  <c r="W48" i="3"/>
  <c r="P41" i="3"/>
  <c r="V41" i="3"/>
  <c r="U48" i="3"/>
  <c r="AB61" i="3"/>
  <c r="N41" i="3"/>
  <c r="M48" i="3"/>
  <c r="O48" i="3"/>
  <c r="Y42" i="3"/>
  <c r="Y46" i="3"/>
  <c r="Y44" i="3"/>
  <c r="Y45" i="3"/>
  <c r="Y43" i="3"/>
  <c r="Y41" i="3"/>
  <c r="T41" i="3"/>
  <c r="S48" i="3"/>
  <c r="R41" i="3"/>
  <c r="Q48" i="3"/>
  <c r="AB67" i="3"/>
  <c r="AC61" i="3"/>
  <c r="AC67" i="3"/>
  <c r="AC83" i="3"/>
  <c r="V48" i="3"/>
  <c r="V50" i="3"/>
  <c r="X48" i="3"/>
  <c r="X50" i="3"/>
  <c r="L48" i="3"/>
  <c r="L50" i="3"/>
  <c r="N48" i="3"/>
  <c r="N50" i="3"/>
  <c r="P48" i="3"/>
  <c r="P50" i="3"/>
  <c r="L176" i="3"/>
  <c r="R48" i="3"/>
  <c r="R50" i="3"/>
  <c r="AB41" i="3"/>
  <c r="Z41" i="3"/>
  <c r="Y48" i="3"/>
  <c r="Z44" i="3"/>
  <c r="AB44" i="3"/>
  <c r="AC44" i="3"/>
  <c r="AB43" i="3"/>
  <c r="AC43" i="3"/>
  <c r="Z43" i="3"/>
  <c r="Z46" i="3"/>
  <c r="AB46" i="3"/>
  <c r="AC46" i="3"/>
  <c r="T48" i="3"/>
  <c r="T50" i="3"/>
  <c r="AB45" i="3"/>
  <c r="AC45" i="3"/>
  <c r="Z45" i="3"/>
  <c r="Z42" i="3"/>
  <c r="AB42" i="3"/>
  <c r="AC42" i="3"/>
  <c r="Z48" i="3"/>
  <c r="Z50" i="3"/>
  <c r="AB50" i="3"/>
  <c r="AC50" i="3"/>
  <c r="AC41" i="3"/>
  <c r="AB48" i="3"/>
  <c r="AC48" i="3"/>
  <c r="L181" i="3"/>
  <c r="AC176" i="3"/>
  <c r="L192" i="3"/>
  <c r="AC192" i="3"/>
  <c r="L189" i="3"/>
  <c r="L193" i="3"/>
  <c r="AC193" i="3"/>
  <c r="AC181" i="3"/>
  <c r="AC189" i="3"/>
  <c r="G23" i="4" l="1"/>
</calcChain>
</file>

<file path=xl/comments1.xml><?xml version="1.0" encoding="utf-8"?>
<comments xmlns="http://schemas.openxmlformats.org/spreadsheetml/2006/main">
  <authors>
    <author>Kevin</author>
    <author>keong</author>
    <author>Vinnie Liu</author>
  </authors>
  <commentList>
    <comment ref="C11" authorId="0" shapeId="0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1234 Honesty Lane, Los Angeles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Example: 
123-456-7890</t>
        </r>
      </text>
    </comment>
    <comment ref="N13" authorId="0" shapeId="0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Full Name (John A. Smith)</t>
        </r>
      </text>
    </comment>
    <comment ref="C14" authorId="0" shapeId="0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111-222-3333</t>
        </r>
      </text>
    </comment>
    <comment ref="N14" authorId="0" shapeId="0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abcsolution@yahoo.com</t>
        </r>
      </text>
    </comment>
    <comment ref="R18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Enter SAPC Budget Amount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Expenses should equal to Total Income</t>
        </r>
      </text>
    </comment>
    <comment ref="R23" authorId="2" shapeId="0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Income should equal to Total Expenses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162" authorId="0" shapeId="0">
      <text>
        <r>
          <rPr>
            <sz val="8"/>
            <color indexed="81"/>
            <rFont val="Tahoma"/>
            <family val="2"/>
          </rPr>
          <t>Total Admin. Expenses which cannot be identified directly to the cost center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<sst xmlns="http://schemas.openxmlformats.org/spreadsheetml/2006/main" count="772" uniqueCount="301">
  <si>
    <t>COUNTY OF LOS ANGELES - DEPARTMENT OF PUBLIC HEALTH</t>
  </si>
  <si>
    <t>SUBSTANCE ABUSE PREVENION AND CONTROL</t>
  </si>
  <si>
    <t>BUDGETED EXPENDITURES FOR CONTRACTED SERVICES</t>
  </si>
  <si>
    <t>FISCAL YEAR 2015-16</t>
  </si>
  <si>
    <t>ABC Provider</t>
  </si>
  <si>
    <t>CONTRACT AGENCY LEGAL NAME</t>
  </si>
  <si>
    <t>Contract Type:</t>
  </si>
  <si>
    <t>PR</t>
  </si>
  <si>
    <t>PRODUCTIVE HOURS:</t>
  </si>
  <si>
    <t xml:space="preserve">Schedule 1 - SALARIES AND EMPLOYEE BENEFITS </t>
  </si>
  <si>
    <t>DATE</t>
  </si>
  <si>
    <t>CASC</t>
  </si>
  <si>
    <t>GPS</t>
  </si>
  <si>
    <t>GR</t>
  </si>
  <si>
    <t>CW</t>
  </si>
  <si>
    <t>AB 109</t>
  </si>
  <si>
    <t>CASC TOTAL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</si>
  <si>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</si>
  <si>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</si>
  <si>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</si>
  <si>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</si>
  <si>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</si>
  <si>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</si>
  <si>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</si>
  <si>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</si>
  <si>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</si>
  <si>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</si>
  <si>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</si>
  <si>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</si>
  <si>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</si>
  <si>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</si>
  <si>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</si>
  <si>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</si>
  <si>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</si>
  <si>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</si>
  <si>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</si>
  <si>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</si>
  <si>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</si>
  <si>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Title of Position</t>
  </si>
  <si>
    <t>%</t>
  </si>
  <si>
    <t>Actual Salary</t>
  </si>
  <si>
    <t>Staff Classification Number</t>
  </si>
  <si>
    <t>of Time</t>
  </si>
  <si>
    <t>&amp; Wages</t>
  </si>
  <si>
    <t xml:space="preserve">Total </t>
  </si>
  <si>
    <t>Total</t>
  </si>
  <si>
    <t xml:space="preserve">(List each non-consultant </t>
  </si>
  <si>
    <t>Employed</t>
  </si>
  <si>
    <t>Spent on</t>
  </si>
  <si>
    <t>Full</t>
  </si>
  <si>
    <t>County</t>
  </si>
  <si>
    <t xml:space="preserve">From </t>
  </si>
  <si>
    <t xml:space="preserve">% </t>
  </si>
  <si>
    <t xml:space="preserve">for </t>
  </si>
  <si>
    <t>( H - I )</t>
  </si>
  <si>
    <t>position working on contract)</t>
  </si>
  <si>
    <t>Monthly</t>
  </si>
  <si>
    <t>By</t>
  </si>
  <si>
    <t>Direct</t>
  </si>
  <si>
    <t xml:space="preserve">Annual </t>
  </si>
  <si>
    <t>Time</t>
  </si>
  <si>
    <t>Approved</t>
  </si>
  <si>
    <t>Contract</t>
  </si>
  <si>
    <t xml:space="preserve"> Financial</t>
  </si>
  <si>
    <t>for the Contract</t>
  </si>
  <si>
    <t>(TITLE)</t>
  </si>
  <si>
    <t>Salary</t>
  </si>
  <si>
    <t xml:space="preserve"> Agency</t>
  </si>
  <si>
    <t>Services</t>
  </si>
  <si>
    <t>Equivalent</t>
  </si>
  <si>
    <t>Budget</t>
  </si>
  <si>
    <t>Recordss</t>
  </si>
  <si>
    <t>Variance</t>
  </si>
  <si>
    <t>Dietary</t>
  </si>
  <si>
    <t>Director of Nursing</t>
  </si>
  <si>
    <t>Technician/Van Drivers</t>
  </si>
  <si>
    <t>Directors</t>
  </si>
  <si>
    <t>Clerks</t>
  </si>
  <si>
    <t>CASC Director/Supervisor</t>
  </si>
  <si>
    <t>Intake Specialist II</t>
  </si>
  <si>
    <t>Physician's Assistants</t>
  </si>
  <si>
    <t>TOTAL COST- SALARIES AND WAGES</t>
  </si>
  <si>
    <t>Employee Benefits (E.B.)</t>
  </si>
  <si>
    <t>Actual Exp.</t>
  </si>
  <si>
    <t>% of Salaries</t>
  </si>
  <si>
    <t>FICA</t>
  </si>
  <si>
    <t>SUI</t>
  </si>
  <si>
    <t>Medical/Dental</t>
  </si>
  <si>
    <t>Retirement</t>
  </si>
  <si>
    <t>Workmen's Compensation</t>
  </si>
  <si>
    <t xml:space="preserve">Other </t>
  </si>
  <si>
    <t>TOTAL COST- EB'S</t>
  </si>
  <si>
    <t>EB Rate ( % of total S&amp;W)</t>
  </si>
  <si>
    <t>TOTAL COST- SALARIES &amp; WAGES AND EB's</t>
  </si>
  <si>
    <t>Schedule P2 - FACILITY RENT/LEASE OR OWN (CHOOSE ONE OF THE FOLLOWING I OR II)</t>
  </si>
  <si>
    <t>I.  FACILITY RENT/LEASE</t>
  </si>
  <si>
    <t>D  =  B/C</t>
  </si>
  <si>
    <t>Square</t>
  </si>
  <si>
    <t>Actual</t>
  </si>
  <si>
    <t>Cost per</t>
  </si>
  <si>
    <t>Footage</t>
  </si>
  <si>
    <t>Cost</t>
  </si>
  <si>
    <t xml:space="preserve">Footage </t>
  </si>
  <si>
    <t>( F -G )</t>
  </si>
  <si>
    <t>Charged to</t>
  </si>
  <si>
    <t>Facility Address (one facility per line)</t>
  </si>
  <si>
    <t>Rent/Lease</t>
  </si>
  <si>
    <t xml:space="preserve"> Footage</t>
  </si>
  <si>
    <t>Service</t>
  </si>
  <si>
    <t>123 Whittier Blvd. LA, CA 90000</t>
  </si>
  <si>
    <t>SUBTOTAL - FACILITY RENT/LEASE</t>
  </si>
  <si>
    <t>II.  FACILITY OWNED - DEPRECIATION EXPENSE (Straight Line Method of Depreciation Only)</t>
  </si>
  <si>
    <t>D</t>
  </si>
  <si>
    <t xml:space="preserve">Facility </t>
  </si>
  <si>
    <t xml:space="preserve">Actual </t>
  </si>
  <si>
    <t>Depreciation</t>
  </si>
  <si>
    <t>( J - K )</t>
  </si>
  <si>
    <t>Date</t>
  </si>
  <si>
    <t>DO NOT</t>
  </si>
  <si>
    <t>Useful</t>
  </si>
  <si>
    <t>Expense</t>
  </si>
  <si>
    <t>Facility Address</t>
  </si>
  <si>
    <t>Of</t>
  </si>
  <si>
    <t>Include</t>
  </si>
  <si>
    <t>Salavge</t>
  </si>
  <si>
    <t>Depreciable</t>
  </si>
  <si>
    <t>Life</t>
  </si>
  <si>
    <t>Accumulated</t>
  </si>
  <si>
    <t>Charged</t>
  </si>
  <si>
    <t xml:space="preserve">Charged </t>
  </si>
  <si>
    <t>(one facility per line)</t>
  </si>
  <si>
    <t>Purchase</t>
  </si>
  <si>
    <t>Land Cost</t>
  </si>
  <si>
    <t>Improvement</t>
  </si>
  <si>
    <t>Value</t>
  </si>
  <si>
    <t>(Years)</t>
  </si>
  <si>
    <t xml:space="preserve"> to Service</t>
  </si>
  <si>
    <t>122 Whittier Blvd. LA, CA 90000</t>
  </si>
  <si>
    <t>10/01/2001</t>
  </si>
  <si>
    <t>SUBTOTAL - DEPRECIATAION OF FACILITY OWNED</t>
  </si>
  <si>
    <t>TOTAL COST- FACILITY RENT/LEASE OR OWNED</t>
  </si>
  <si>
    <t xml:space="preserve">Schedule 3 -EQUIPMENT AND/OR OTHER ASSET LEASES </t>
  </si>
  <si>
    <t xml:space="preserve">Description of leased fixed asset equipment and/or any assets regardless of classification </t>
  </si>
  <si>
    <t>Number</t>
  </si>
  <si>
    <t xml:space="preserve">costing over $5,000 per unit and has an expected service life of more than three years. </t>
  </si>
  <si>
    <t>of</t>
  </si>
  <si>
    <t>( D - E )</t>
  </si>
  <si>
    <t>(Please Itemize)</t>
  </si>
  <si>
    <t>Equipment</t>
  </si>
  <si>
    <t>items</t>
  </si>
  <si>
    <t>Expenditure</t>
  </si>
  <si>
    <t>Copier</t>
  </si>
  <si>
    <t xml:space="preserve">TOTAL COST - EQUIPMENT AND/OR OTHER ASSET LEASES </t>
  </si>
  <si>
    <t xml:space="preserve">Schedule 4 - SERVICES, SUPPLIES &amp; EQUIPMENT DEPRECIATION </t>
  </si>
  <si>
    <t>Items and Description</t>
  </si>
  <si>
    <t>(B - C )</t>
  </si>
  <si>
    <t>DIRECT SERVICES (RESIDENTIAL ONLY, OUTPATIENT NOT ALLOWED)</t>
  </si>
  <si>
    <t xml:space="preserve"> </t>
  </si>
  <si>
    <t>Food</t>
  </si>
  <si>
    <t>OPERATING EXPENSES</t>
  </si>
  <si>
    <t>Bookkeeping Fees</t>
  </si>
  <si>
    <t>Books and Publications</t>
  </si>
  <si>
    <t>Facility Maintenance</t>
  </si>
  <si>
    <t>Insurance</t>
  </si>
  <si>
    <t>Interest Expense</t>
  </si>
  <si>
    <t>License/Permit Fees</t>
  </si>
  <si>
    <t>Office Machine Maintenance/Repairs</t>
  </si>
  <si>
    <t>Office Supplies</t>
  </si>
  <si>
    <t>Physician Fees</t>
  </si>
  <si>
    <t>Postage</t>
  </si>
  <si>
    <t>Printing</t>
  </si>
  <si>
    <t xml:space="preserve">Household Expenses </t>
  </si>
  <si>
    <t>Taxes</t>
  </si>
  <si>
    <t>Telephone, Tele-Communication</t>
  </si>
  <si>
    <t>Utilities</t>
  </si>
  <si>
    <t>Others</t>
  </si>
  <si>
    <t>PROFESSIONAL SERVICES</t>
  </si>
  <si>
    <t>Audit Fees</t>
  </si>
  <si>
    <t>Consultants - Hourly Rate Average $______________ (Professionals for which no fringe benefits are paid.)</t>
  </si>
  <si>
    <t>TRANSPORTATION</t>
  </si>
  <si>
    <t>Transportation</t>
  </si>
  <si>
    <t>Travel</t>
  </si>
  <si>
    <t>Gas, Oil  &amp; Maintenance-Vehicle</t>
  </si>
  <si>
    <t>Rents &amp; Lease Vehicles</t>
  </si>
  <si>
    <t>Depreciation - Vehicles</t>
  </si>
  <si>
    <t>Mileage</t>
  </si>
  <si>
    <t>OTHER</t>
  </si>
  <si>
    <t>Training</t>
  </si>
  <si>
    <t>Alterations and Renovations</t>
  </si>
  <si>
    <t>MISC.</t>
  </si>
  <si>
    <t>Pest Control</t>
  </si>
  <si>
    <t>Bank Charges</t>
  </si>
  <si>
    <t>DEPRECIATION FOR EQUIPMENT/FIXED ASSETS</t>
  </si>
  <si>
    <t>Equipment/fixed assets with cost in excess of $5,000per unit</t>
  </si>
  <si>
    <t>and has an expected service life of more than three years.</t>
  </si>
  <si>
    <t>Unit</t>
  </si>
  <si>
    <t>Item Description (Please itemize)</t>
  </si>
  <si>
    <t>Items</t>
  </si>
  <si>
    <t>LAB</t>
  </si>
  <si>
    <t>Computer</t>
  </si>
  <si>
    <t>Automobiles</t>
  </si>
  <si>
    <t>TOTAL COST -  SERVICES, SUPPLIES &amp; EQUIPMENT DEPRECIATION</t>
  </si>
  <si>
    <t>Schedule 5 - ADMINISTRATIVE OVERHEAD (Choose one of the following 3 Options)</t>
  </si>
  <si>
    <t>C = A/B</t>
  </si>
  <si>
    <t>F= D/E</t>
  </si>
  <si>
    <t>Admin.</t>
  </si>
  <si>
    <t>Total Direct</t>
  </si>
  <si>
    <t>Administrative</t>
  </si>
  <si>
    <t>Agency</t>
  </si>
  <si>
    <t>Overhead</t>
  </si>
  <si>
    <t xml:space="preserve">Program </t>
  </si>
  <si>
    <t>(G - H )</t>
  </si>
  <si>
    <t>Expenses Pool</t>
  </si>
  <si>
    <t>Expenses</t>
  </si>
  <si>
    <t>Rate (%)</t>
  </si>
  <si>
    <t xml:space="preserve"> Salaries</t>
  </si>
  <si>
    <t xml:space="preserve">I. ADMIN. OVERHEAD EXPENSES AS A % OF TOTAL AGENCY EXPENSES </t>
  </si>
  <si>
    <t xml:space="preserve">II. ADMIN. OVERHEAD EXPENSES AS A % OF TOTAL DIRECT AGENCY SALARIES </t>
  </si>
  <si>
    <t>III. OTHER METHOD USED * (SEE NOTE BELOW)</t>
  </si>
  <si>
    <t>* If you use option III, YOU MUST explain and attached all worksheets</t>
  </si>
  <si>
    <t>TOTAL COST - ADMINISTRATIVE OVERHEAD</t>
  </si>
  <si>
    <t>Schedule 6 - COST SUMMARY</t>
  </si>
  <si>
    <t>Program Expenses:</t>
  </si>
  <si>
    <t xml:space="preserve"> 1.  Salaries &amp; Employee Benefits                               </t>
  </si>
  <si>
    <t xml:space="preserve"> 2.  Facility Rent/Lease or Depreciation         </t>
  </si>
  <si>
    <t xml:space="preserve"> 3.  Equipment and/or Other Asset Leases      </t>
  </si>
  <si>
    <t xml:space="preserve"> 4.  Services, Supplies &amp; Equip. Depreciation      </t>
  </si>
  <si>
    <t xml:space="preserve"> 5.  Administrative Overhead                                    </t>
  </si>
  <si>
    <t xml:space="preserve"> 6.  Total Gross Cost (line 1-5)                                                             </t>
  </si>
  <si>
    <t>Less Revenue:  (County Allocation Excluded)
(Do not include County reimbursements)</t>
  </si>
  <si>
    <t xml:space="preserve">  7.  Participant/Client Fees </t>
  </si>
  <si>
    <t xml:space="preserve">  8.  Excess Fees Carryover from FY 2012-13</t>
  </si>
  <si>
    <t xml:space="preserve">  9.  Excess Fees to be Carried Forward to FY 2013-14</t>
  </si>
  <si>
    <t>10.  Private Funding/Public Assistance/Other Provider Revenue</t>
  </si>
  <si>
    <t>11.  Total Revenue</t>
  </si>
  <si>
    <t>(line 7to line 10)</t>
  </si>
  <si>
    <t>12.  NET COST (line 6 less 11)</t>
  </si>
  <si>
    <t/>
  </si>
  <si>
    <t>Units Of Service/Rate Caluation</t>
  </si>
  <si>
    <t xml:space="preserve">13.  Total Units of Service Provided     </t>
  </si>
  <si>
    <t>(Staff Hours, Bed Days,Visits Days)</t>
  </si>
  <si>
    <t>14.  Gross Cost Per Unit</t>
  </si>
  <si>
    <t>(line 6 divided by line 13)</t>
  </si>
  <si>
    <t>15.  Net Cost Per Unit</t>
  </si>
  <si>
    <t>(line 12 divided by line 13)</t>
  </si>
  <si>
    <t>16.  Approved Fee For Service Rate</t>
  </si>
  <si>
    <t>17.  Variance (line 15- line 16)</t>
  </si>
  <si>
    <t>BUDGET SUMMARY FOR CONTRACTED SERVICES</t>
  </si>
  <si>
    <t>Date:</t>
  </si>
  <si>
    <t>Contract/Agency Legal Name:</t>
  </si>
  <si>
    <t>D.B.A.:</t>
  </si>
  <si>
    <t>Address/City:</t>
  </si>
  <si>
    <t>Zip Code:</t>
  </si>
  <si>
    <t>Contract Number :</t>
  </si>
  <si>
    <t xml:space="preserve">   Contract Term:</t>
  </si>
  <si>
    <t>To:</t>
  </si>
  <si>
    <t>Telephone Number:</t>
  </si>
  <si>
    <t>Contact Person:</t>
  </si>
  <si>
    <t>Fax Number:</t>
  </si>
  <si>
    <t>Primary Email Address:</t>
  </si>
  <si>
    <t>Total Projected Program Expense:</t>
  </si>
  <si>
    <t>Proposed Budget</t>
  </si>
  <si>
    <t>Total Income/Revenue:</t>
  </si>
  <si>
    <t>Approved for Agency By:</t>
  </si>
  <si>
    <t xml:space="preserve">Date: </t>
  </si>
  <si>
    <t>Signature</t>
  </si>
  <si>
    <t>COUNTY USE ONLY</t>
  </si>
  <si>
    <t>Budget Reviewed and Approved By:</t>
  </si>
  <si>
    <t>Contract Services Division:</t>
  </si>
  <si>
    <t>Name/Signature</t>
  </si>
  <si>
    <t>Supervisor Review:</t>
  </si>
  <si>
    <t>Forwarded to Contracts and Grants:</t>
  </si>
  <si>
    <t>Contract Agreement - From:</t>
  </si>
  <si>
    <t>Type of Submission (Choose one):</t>
  </si>
  <si>
    <t>Original</t>
  </si>
  <si>
    <t>Amended</t>
  </si>
  <si>
    <t>Augmentation</t>
  </si>
  <si>
    <t>Amount</t>
  </si>
  <si>
    <t>Annual</t>
  </si>
  <si>
    <t>Toyota Highlander @ $500 monthly, Lease</t>
  </si>
  <si>
    <t>Total County Allocation</t>
  </si>
  <si>
    <t>6.   Participant/Client Fees</t>
  </si>
  <si>
    <t>7.   Private Funding</t>
  </si>
  <si>
    <t>Total Income/Revenue</t>
  </si>
  <si>
    <t>Total Program Expenses</t>
  </si>
  <si>
    <t xml:space="preserve">Type of Program: </t>
  </si>
  <si>
    <t xml:space="preserve">   Fiscal Year:</t>
  </si>
  <si>
    <t>FISCAL YEAR 2016-17</t>
  </si>
  <si>
    <t>6 Month</t>
  </si>
  <si>
    <t>FY 16-17</t>
  </si>
  <si>
    <t>3.  Services and Supplies</t>
  </si>
  <si>
    <t>4.  Repairs &amp; Maintenance</t>
  </si>
  <si>
    <t>8.   Other Revenue</t>
  </si>
  <si>
    <t>GPS - STRENGTHENING RESIDENTIAL FACILITY INFRASTRUCTURE</t>
  </si>
  <si>
    <t>Finance Division:</t>
  </si>
  <si>
    <t>Contact Phone Number:</t>
  </si>
  <si>
    <t>Print Name</t>
  </si>
  <si>
    <t xml:space="preserve">Title: </t>
  </si>
  <si>
    <t>2.  Equipment Lease</t>
  </si>
  <si>
    <t>5.  Administrative Overhead</t>
  </si>
  <si>
    <t>1.  Salaries/Wages &amp; Employee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</si>
</sst>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_);_(&quot;$&quot;* \(#,##0.00\);_(&quot;$&quot;* &quot;-&quot;_);_(@_)"/>
    <numFmt numFmtId="166" formatCode="m/d/yy;@"/>
    <numFmt numFmtId="167" formatCode="&quot;$&quot;#,##0"/>
    <numFmt numFmtId="168" formatCode="mm/dd/yy;@"/>
    <numFmt numFmtId="169" formatCode="[$-409]mmmm\ d\,\ yyyy;@"/>
    <numFmt numFmtId="170" formatCode="[&lt;=9999999]###\-####;\(###\)\ ###\-####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2"/>
      <color indexed="12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"/>
      <family val="2"/>
    </font>
    <font>
      <sz val="8"/>
      <color indexed="81"/>
      <name val="Tahoma"/>
      <family val="2"/>
    </font>
    <font>
      <u/>
      <sz val="7"/>
      <color theme="1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0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3"/>
      </patternFill>
    </fill>
    <fill>
      <patternFill patternType="solid">
        <fgColor theme="1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 style="medium">
        <color theme="1"/>
      </left>
      <right/>
      <top style="thin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Border="0"/>
    <xf numFmtId="9" fontId="2" fillId="0" borderId="0" applyFont="0" applyFill="0" applyBorder="0" applyAlignment="0" applyProtection="0"/>
    <xf numFmtId="0" fontId="2" fillId="0" borderId="0" applyBorder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2" fillId="0" borderId="0" applyBorder="0"/>
    <xf numFmtId="0" fontId="2" fillId="0" borderId="0" applyBorder="0"/>
    <xf numFmtId="9" fontId="17" fillId="0" borderId="0" applyFont="0" applyFill="0" applyBorder="0" applyAlignment="0" applyProtection="0"/>
    <xf numFmtId="0" fontId="37" fillId="0" borderId="0" applyBorder="0"/>
  </cellStyleXfs>
  <cellXfs count="556">
    <xf numFmtId="0" fontId="0" fillId="0" borderId="0" xfId="0"/>
    <xf numFmtId="0" fontId="2" fillId="2" borderId="0" xfId="3" applyFont="1" applyFill="1"/>
    <xf numFmtId="0" fontId="4" fillId="2" borderId="0" xfId="3" applyFont="1" applyFill="1"/>
    <xf numFmtId="0" fontId="2" fillId="2" borderId="0" xfId="3" applyFont="1" applyFill="1" applyBorder="1"/>
    <xf numFmtId="0" fontId="2" fillId="0" borderId="0" xfId="3" applyFont="1" applyFill="1"/>
    <xf numFmtId="49" fontId="6" fillId="0" borderId="1" xfId="3" applyNumberFormat="1" applyFont="1" applyFill="1" applyBorder="1" applyAlignment="1">
      <alignment horizontal="left"/>
    </xf>
    <xf numFmtId="0" fontId="7" fillId="2" borderId="0" xfId="3" applyFont="1" applyFill="1" applyBorder="1"/>
    <xf numFmtId="0" fontId="8" fillId="2" borderId="0" xfId="3" applyFont="1" applyFill="1"/>
    <xf numFmtId="0" fontId="7" fillId="2" borderId="2" xfId="3" applyFont="1" applyFill="1" applyBorder="1" applyAlignment="1">
      <alignment horizontal="left"/>
    </xf>
    <xf numFmtId="0" fontId="8" fillId="2" borderId="0" xfId="3" applyFont="1" applyFill="1" applyBorder="1"/>
    <xf numFmtId="0" fontId="6" fillId="2" borderId="0" xfId="3" applyFont="1" applyFill="1" applyBorder="1" applyAlignment="1">
      <alignment horizontal="center"/>
    </xf>
    <xf numFmtId="0" fontId="8" fillId="2" borderId="0" xfId="3" applyFont="1" applyFill="1" applyAlignment="1">
      <alignment horizontal="right"/>
    </xf>
    <xf numFmtId="0" fontId="6" fillId="3" borderId="1" xfId="3" applyFont="1" applyFill="1" applyBorder="1" applyAlignment="1"/>
    <xf numFmtId="0" fontId="7" fillId="2" borderId="0" xfId="3" applyFont="1" applyFill="1" applyBorder="1" applyAlignment="1">
      <alignment horizontal="left"/>
    </xf>
    <xf numFmtId="0" fontId="9" fillId="2" borderId="0" xfId="3" applyFont="1" applyFill="1" applyAlignment="1">
      <alignment vertical="center"/>
    </xf>
    <xf numFmtId="1" fontId="6" fillId="4" borderId="0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left"/>
    </xf>
    <xf numFmtId="0" fontId="11" fillId="0" borderId="0" xfId="3" applyFont="1" applyFill="1" applyAlignment="1"/>
    <xf numFmtId="0" fontId="7" fillId="2" borderId="0" xfId="3" applyFont="1" applyFill="1" applyBorder="1" applyAlignment="1">
      <alignment horizontal="center" vertical="top"/>
    </xf>
    <xf numFmtId="0" fontId="14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5" fillId="2" borderId="11" xfId="3" applyFont="1" applyFill="1" applyBorder="1" applyAlignment="1">
      <alignment horizontal="center"/>
    </xf>
    <xf numFmtId="0" fontId="15" fillId="2" borderId="12" xfId="3" applyFont="1" applyFill="1" applyBorder="1" applyAlignment="1" applyProtection="1">
      <alignment horizontal="center"/>
      <protection locked="0"/>
    </xf>
    <xf numFmtId="0" fontId="15" fillId="2" borderId="10" xfId="3" applyFont="1" applyFill="1" applyBorder="1" applyAlignment="1">
      <alignment horizontal="center"/>
    </xf>
    <xf numFmtId="0" fontId="15" fillId="2" borderId="2" xfId="3" applyFont="1" applyFill="1" applyBorder="1" applyAlignment="1" applyProtection="1">
      <alignment horizontal="center"/>
      <protection locked="0"/>
    </xf>
    <xf numFmtId="0" fontId="15" fillId="2" borderId="13" xfId="3" applyFont="1" applyFill="1" applyBorder="1" applyAlignment="1">
      <alignment horizontal="center"/>
    </xf>
    <xf numFmtId="0" fontId="15" fillId="2" borderId="14" xfId="3" applyFont="1" applyFill="1" applyBorder="1" applyAlignment="1">
      <alignment horizontal="center"/>
    </xf>
    <xf numFmtId="0" fontId="14" fillId="6" borderId="16" xfId="3" applyFont="1" applyFill="1" applyBorder="1"/>
    <xf numFmtId="0" fontId="3" fillId="6" borderId="17" xfId="3" quotePrefix="1" applyFont="1" applyFill="1" applyBorder="1" applyAlignment="1">
      <alignment horizontal="center"/>
    </xf>
    <xf numFmtId="0" fontId="14" fillId="6" borderId="15" xfId="3" applyFont="1" applyFill="1" applyBorder="1"/>
    <xf numFmtId="0" fontId="14" fillId="6" borderId="2" xfId="3" applyFont="1" applyFill="1" applyBorder="1"/>
    <xf numFmtId="0" fontId="3" fillId="6" borderId="18" xfId="3" quotePrefix="1" applyFont="1" applyFill="1" applyBorder="1" applyAlignment="1">
      <alignment horizontal="center"/>
    </xf>
    <xf numFmtId="0" fontId="3" fillId="6" borderId="19" xfId="3" applyFont="1" applyFill="1" applyBorder="1" applyAlignment="1">
      <alignment horizontal="center" wrapText="1"/>
    </xf>
    <xf numFmtId="0" fontId="3" fillId="6" borderId="15" xfId="3" applyFont="1" applyFill="1" applyBorder="1" applyAlignment="1">
      <alignment horizontal="center" wrapText="1"/>
    </xf>
    <xf numFmtId="0" fontId="3" fillId="6" borderId="2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 wrapText="1"/>
    </xf>
    <xf numFmtId="0" fontId="14" fillId="6" borderId="21" xfId="3" applyFont="1" applyFill="1" applyBorder="1"/>
    <xf numFmtId="0" fontId="14" fillId="6" borderId="0" xfId="3" applyFont="1" applyFill="1" applyBorder="1"/>
    <xf numFmtId="0" fontId="3" fillId="6" borderId="22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 wrapText="1"/>
    </xf>
    <xf numFmtId="0" fontId="14" fillId="6" borderId="21" xfId="3" applyFont="1" applyFill="1" applyBorder="1" applyAlignment="1">
      <alignment horizontal="center"/>
    </xf>
    <xf numFmtId="0" fontId="3" fillId="6" borderId="16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/>
    </xf>
    <xf numFmtId="0" fontId="3" fillId="6" borderId="21" xfId="3" applyFont="1" applyFill="1" applyBorder="1" applyAlignment="1" applyProtection="1">
      <alignment horizontal="center"/>
      <protection locked="0"/>
    </xf>
    <xf numFmtId="0" fontId="3" fillId="6" borderId="26" xfId="3" applyFont="1" applyFill="1" applyBorder="1" applyAlignment="1">
      <alignment horizontal="center"/>
    </xf>
    <xf numFmtId="0" fontId="3" fillId="6" borderId="24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/>
    </xf>
    <xf numFmtId="0" fontId="3" fillId="6" borderId="27" xfId="3" applyFont="1" applyFill="1" applyBorder="1" applyAlignment="1">
      <alignment horizontal="center"/>
    </xf>
    <xf numFmtId="0" fontId="3" fillId="6" borderId="28" xfId="3" applyFont="1" applyFill="1" applyBorder="1" applyAlignment="1">
      <alignment horizontal="center"/>
    </xf>
    <xf numFmtId="0" fontId="6" fillId="6" borderId="26" xfId="3" applyFont="1" applyFill="1" applyBorder="1" applyAlignment="1">
      <alignment horizontal="center"/>
    </xf>
    <xf numFmtId="0" fontId="8" fillId="2" borderId="10" xfId="3" applyFont="1" applyFill="1" applyBorder="1" applyAlignment="1"/>
    <xf numFmtId="42" fontId="8" fillId="2" borderId="26" xfId="3" applyNumberFormat="1" applyFont="1" applyFill="1" applyBorder="1" applyProtection="1"/>
    <xf numFmtId="10" fontId="8" fillId="2" borderId="26" xfId="3" applyNumberFormat="1" applyFont="1" applyFill="1" applyBorder="1" applyProtection="1"/>
    <xf numFmtId="42" fontId="8" fillId="2" borderId="24" xfId="3" applyNumberFormat="1" applyFont="1" applyFill="1" applyBorder="1" applyProtection="1"/>
    <xf numFmtId="10" fontId="8" fillId="2" borderId="13" xfId="3" applyNumberFormat="1" applyFont="1" applyFill="1" applyBorder="1" applyProtection="1"/>
    <xf numFmtId="42" fontId="8" fillId="2" borderId="28" xfId="3" applyNumberFormat="1" applyFont="1" applyFill="1" applyBorder="1" applyProtection="1"/>
    <xf numFmtId="0" fontId="16" fillId="2" borderId="0" xfId="3" applyFont="1" applyFill="1"/>
    <xf numFmtId="41" fontId="8" fillId="2" borderId="11" xfId="3" applyNumberFormat="1" applyFont="1" applyFill="1" applyBorder="1" applyProtection="1"/>
    <xf numFmtId="41" fontId="8" fillId="2" borderId="24" xfId="3" applyNumberFormat="1" applyFont="1" applyFill="1" applyBorder="1" applyProtection="1"/>
    <xf numFmtId="41" fontId="8" fillId="2" borderId="29" xfId="3" applyNumberFormat="1" applyFont="1" applyFill="1" applyBorder="1" applyProtection="1"/>
    <xf numFmtId="41" fontId="8" fillId="2" borderId="26" xfId="3" applyNumberFormat="1" applyFont="1" applyFill="1" applyBorder="1" applyProtection="1"/>
    <xf numFmtId="41" fontId="8" fillId="0" borderId="17" xfId="3" applyNumberFormat="1" applyFont="1" applyFill="1" applyBorder="1" applyProtection="1"/>
    <xf numFmtId="41" fontId="8" fillId="2" borderId="8" xfId="3" applyNumberFormat="1" applyFont="1" applyFill="1" applyBorder="1" applyProtection="1"/>
    <xf numFmtId="41" fontId="8" fillId="2" borderId="2" xfId="3" applyNumberFormat="1" applyFont="1" applyFill="1" applyBorder="1" applyProtection="1"/>
    <xf numFmtId="43" fontId="6" fillId="0" borderId="11" xfId="3" applyNumberFormat="1" applyFont="1" applyFill="1" applyBorder="1" applyProtection="1"/>
    <xf numFmtId="41" fontId="15" fillId="2" borderId="30" xfId="3" applyNumberFormat="1" applyFont="1" applyFill="1" applyBorder="1" applyAlignment="1">
      <alignment horizontal="right"/>
    </xf>
    <xf numFmtId="0" fontId="15" fillId="2" borderId="30" xfId="3" applyFont="1" applyFill="1" applyBorder="1" applyAlignment="1">
      <alignment horizontal="center"/>
    </xf>
    <xf numFmtId="10" fontId="8" fillId="2" borderId="11" xfId="3" applyNumberFormat="1" applyFont="1" applyFill="1" applyBorder="1" applyProtection="1"/>
    <xf numFmtId="41" fontId="8" fillId="2" borderId="8" xfId="3" applyNumberFormat="1" applyFont="1" applyFill="1" applyBorder="1" applyAlignment="1" applyProtection="1"/>
    <xf numFmtId="10" fontId="8" fillId="2" borderId="31" xfId="3" applyNumberFormat="1" applyFont="1" applyFill="1" applyBorder="1" applyProtection="1"/>
    <xf numFmtId="41" fontId="9" fillId="2" borderId="8" xfId="3" applyNumberFormat="1" applyFont="1" applyFill="1" applyBorder="1" applyAlignment="1" applyProtection="1"/>
    <xf numFmtId="41" fontId="9" fillId="2" borderId="9" xfId="3" applyNumberFormat="1" applyFont="1" applyFill="1" applyBorder="1" applyAlignment="1" applyProtection="1"/>
    <xf numFmtId="43" fontId="6" fillId="0" borderId="8" xfId="3" applyNumberFormat="1" applyFont="1" applyFill="1" applyBorder="1" applyProtection="1"/>
    <xf numFmtId="41" fontId="8" fillId="2" borderId="32" xfId="3" applyNumberFormat="1" applyFont="1" applyFill="1" applyBorder="1" applyProtection="1"/>
    <xf numFmtId="42" fontId="6" fillId="0" borderId="33" xfId="3" applyNumberFormat="1" applyFont="1" applyFill="1" applyBorder="1" applyAlignment="1" applyProtection="1"/>
    <xf numFmtId="42" fontId="17" fillId="0" borderId="33" xfId="3" applyNumberFormat="1" applyFont="1" applyFill="1" applyBorder="1" applyAlignment="1" applyProtection="1"/>
    <xf numFmtId="42" fontId="6" fillId="0" borderId="11" xfId="3" applyNumberFormat="1" applyFont="1" applyFill="1" applyBorder="1" applyProtection="1"/>
    <xf numFmtId="0" fontId="4" fillId="0" borderId="0" xfId="3" applyFont="1" applyFill="1"/>
    <xf numFmtId="0" fontId="8" fillId="0" borderId="1" xfId="3" applyFont="1" applyFill="1" applyBorder="1" applyAlignment="1">
      <alignment horizontal="center"/>
    </xf>
    <xf numFmtId="0" fontId="8" fillId="7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4" fillId="0" borderId="0" xfId="3" applyFont="1" applyFill="1" applyBorder="1"/>
    <xf numFmtId="10" fontId="15" fillId="0" borderId="1" xfId="2" applyNumberFormat="1" applyFont="1" applyFill="1" applyBorder="1" applyProtection="1"/>
    <xf numFmtId="44" fontId="15" fillId="0" borderId="1" xfId="3" applyNumberFormat="1" applyFont="1" applyFill="1" applyBorder="1" applyProtection="1"/>
    <xf numFmtId="44" fontId="15" fillId="7" borderId="1" xfId="3" applyNumberFormat="1" applyFont="1" applyFill="1" applyBorder="1" applyProtection="1"/>
    <xf numFmtId="10" fontId="15" fillId="7" borderId="0" xfId="2" applyNumberFormat="1" applyFont="1" applyFill="1" applyBorder="1" applyProtection="1"/>
    <xf numFmtId="10" fontId="15" fillId="0" borderId="0" xfId="2" applyNumberFormat="1" applyFont="1" applyFill="1" applyBorder="1" applyProtection="1"/>
    <xf numFmtId="37" fontId="15" fillId="0" borderId="9" xfId="3" applyNumberFormat="1" applyFont="1" applyFill="1" applyBorder="1" applyProtection="1"/>
    <xf numFmtId="37" fontId="15" fillId="7" borderId="9" xfId="3" applyNumberFormat="1" applyFont="1" applyFill="1" applyBorder="1" applyProtection="1"/>
    <xf numFmtId="37" fontId="15" fillId="2" borderId="9" xfId="3" applyNumberFormat="1" applyFont="1" applyFill="1" applyBorder="1" applyProtection="1"/>
    <xf numFmtId="0" fontId="15" fillId="2" borderId="0" xfId="3" applyFont="1" applyFill="1" applyBorder="1"/>
    <xf numFmtId="37" fontId="15" fillId="2" borderId="0" xfId="3" applyNumberFormat="1" applyFont="1" applyFill="1" applyBorder="1" applyProtection="1"/>
    <xf numFmtId="41" fontId="9" fillId="2" borderId="0" xfId="3" applyNumberFormat="1" applyFont="1" applyFill="1" applyBorder="1" applyAlignment="1" applyProtection="1"/>
    <xf numFmtId="42" fontId="6" fillId="8" borderId="1" xfId="3" applyNumberFormat="1" applyFont="1" applyFill="1" applyBorder="1" applyProtection="1"/>
    <xf numFmtId="9" fontId="6" fillId="8" borderId="1" xfId="2" applyFont="1" applyFill="1" applyBorder="1" applyProtection="1"/>
    <xf numFmtId="0" fontId="2" fillId="2" borderId="0" xfId="3" applyFill="1" applyAlignment="1">
      <alignment horizontal="right"/>
    </xf>
    <xf numFmtId="42" fontId="6" fillId="9" borderId="11" xfId="3" applyNumberFormat="1" applyFont="1" applyFill="1" applyBorder="1" applyProtection="1"/>
    <xf numFmtId="0" fontId="3" fillId="10" borderId="0" xfId="5" applyFont="1" applyFill="1" applyAlignment="1" applyProtection="1">
      <alignment horizontal="center"/>
    </xf>
    <xf numFmtId="0" fontId="2" fillId="10" borderId="0" xfId="3" applyFont="1" applyFill="1"/>
    <xf numFmtId="0" fontId="3" fillId="10" borderId="0" xfId="5" applyFont="1" applyFill="1" applyAlignment="1" applyProtection="1"/>
    <xf numFmtId="49" fontId="17" fillId="2" borderId="0" xfId="3" applyNumberFormat="1" applyFont="1" applyFill="1" applyBorder="1" applyAlignment="1"/>
    <xf numFmtId="0" fontId="4" fillId="2" borderId="0" xfId="3" applyFont="1" applyFill="1" applyBorder="1"/>
    <xf numFmtId="0" fontId="10" fillId="2" borderId="0" xfId="3" applyFont="1" applyFill="1" applyBorder="1" applyAlignment="1"/>
    <xf numFmtId="0" fontId="9" fillId="2" borderId="0" xfId="3" applyFont="1" applyFill="1" applyAlignment="1" applyProtection="1">
      <alignment horizontal="left"/>
    </xf>
    <xf numFmtId="0" fontId="3" fillId="2" borderId="0" xfId="3" applyFont="1" applyFill="1" applyAlignment="1" applyProtection="1">
      <alignment horizontal="left"/>
    </xf>
    <xf numFmtId="0" fontId="3" fillId="6" borderId="20" xfId="3" applyFont="1" applyFill="1" applyBorder="1" applyAlignment="1"/>
    <xf numFmtId="0" fontId="3" fillId="6" borderId="0" xfId="3" applyFont="1" applyFill="1" applyBorder="1" applyAlignment="1"/>
    <xf numFmtId="0" fontId="2" fillId="2" borderId="21" xfId="3" applyFont="1" applyFill="1" applyBorder="1"/>
    <xf numFmtId="0" fontId="3" fillId="6" borderId="17" xfId="3" applyFont="1" applyFill="1" applyBorder="1" applyAlignment="1">
      <alignment horizontal="center" wrapText="1"/>
    </xf>
    <xf numFmtId="0" fontId="3" fillId="2" borderId="20" xfId="3" applyFont="1" applyFill="1" applyBorder="1" applyAlignment="1">
      <alignment horizontal="center"/>
    </xf>
    <xf numFmtId="0" fontId="3" fillId="6" borderId="20" xfId="3" quotePrefix="1" applyFont="1" applyFill="1" applyBorder="1" applyAlignment="1"/>
    <xf numFmtId="0" fontId="3" fillId="6" borderId="0" xfId="3" quotePrefix="1" applyFont="1" applyFill="1" applyBorder="1" applyAlignment="1"/>
    <xf numFmtId="0" fontId="3" fillId="6" borderId="16" xfId="3" applyFont="1" applyFill="1" applyBorder="1" applyAlignment="1">
      <alignment horizontal="center" wrapText="1"/>
    </xf>
    <xf numFmtId="0" fontId="6" fillId="6" borderId="36" xfId="3" applyFont="1" applyFill="1" applyBorder="1" applyAlignment="1">
      <alignment horizontal="center"/>
    </xf>
    <xf numFmtId="164" fontId="17" fillId="2" borderId="11" xfId="6" applyNumberFormat="1" applyFont="1" applyFill="1" applyBorder="1" applyProtection="1"/>
    <xf numFmtId="165" fontId="17" fillId="2" borderId="11" xfId="3" applyNumberFormat="1" applyFont="1" applyFill="1" applyBorder="1" applyProtection="1"/>
    <xf numFmtId="42" fontId="17" fillId="2" borderId="11" xfId="3" applyNumberFormat="1" applyFont="1" applyFill="1" applyBorder="1" applyProtection="1"/>
    <xf numFmtId="41" fontId="17" fillId="2" borderId="11" xfId="3" applyNumberFormat="1" applyFont="1" applyFill="1" applyBorder="1" applyProtection="1"/>
    <xf numFmtId="41" fontId="17" fillId="2" borderId="8" xfId="3" applyNumberFormat="1" applyFont="1" applyFill="1" applyBorder="1" applyAlignment="1" applyProtection="1">
      <alignment wrapText="1"/>
    </xf>
    <xf numFmtId="41" fontId="17" fillId="2" borderId="9" xfId="3" applyNumberFormat="1" applyFont="1" applyFill="1" applyBorder="1" applyAlignment="1" applyProtection="1">
      <alignment wrapText="1"/>
    </xf>
    <xf numFmtId="41" fontId="17" fillId="2" borderId="10" xfId="3" applyNumberFormat="1" applyFont="1" applyFill="1" applyBorder="1" applyAlignment="1" applyProtection="1">
      <alignment wrapText="1"/>
    </xf>
    <xf numFmtId="0" fontId="7" fillId="2" borderId="0" xfId="3" applyFont="1" applyFill="1" applyBorder="1" applyAlignment="1"/>
    <xf numFmtId="0" fontId="9" fillId="2" borderId="0" xfId="3" applyFont="1" applyFill="1" applyAlignment="1" applyProtection="1"/>
    <xf numFmtId="0" fontId="3" fillId="2" borderId="0" xfId="3" applyFont="1" applyFill="1" applyAlignment="1" applyProtection="1"/>
    <xf numFmtId="41" fontId="17" fillId="2" borderId="0" xfId="3" applyNumberFormat="1" applyFont="1" applyFill="1" applyBorder="1" applyProtection="1"/>
    <xf numFmtId="0" fontId="15" fillId="2" borderId="2" xfId="3" applyFont="1" applyFill="1" applyBorder="1" applyAlignment="1">
      <alignment horizontal="center"/>
    </xf>
    <xf numFmtId="0" fontId="15" fillId="2" borderId="17" xfId="3" applyFont="1" applyFill="1" applyBorder="1" applyAlignment="1">
      <alignment horizontal="center"/>
    </xf>
    <xf numFmtId="0" fontId="15" fillId="2" borderId="15" xfId="3" applyFont="1" applyFill="1" applyBorder="1" applyAlignment="1" applyProtection="1">
      <alignment horizontal="center"/>
      <protection locked="0"/>
    </xf>
    <xf numFmtId="0" fontId="15" fillId="2" borderId="37" xfId="3" applyFont="1" applyFill="1" applyBorder="1" applyAlignment="1">
      <alignment horizontal="center"/>
    </xf>
    <xf numFmtId="0" fontId="2" fillId="2" borderId="12" xfId="3" applyFont="1" applyFill="1" applyBorder="1"/>
    <xf numFmtId="0" fontId="2" fillId="2" borderId="2" xfId="3" applyFont="1" applyFill="1" applyBorder="1"/>
    <xf numFmtId="0" fontId="2" fillId="2" borderId="17" xfId="3" applyFont="1" applyFill="1" applyBorder="1"/>
    <xf numFmtId="0" fontId="3" fillId="6" borderId="20" xfId="3" quotePrefix="1" applyFont="1" applyFill="1" applyBorder="1" applyAlignment="1" applyProtection="1">
      <alignment horizontal="center"/>
    </xf>
    <xf numFmtId="0" fontId="3" fillId="11" borderId="12" xfId="3" applyFont="1" applyFill="1" applyBorder="1" applyAlignment="1" applyProtection="1">
      <alignment horizontal="center"/>
    </xf>
    <xf numFmtId="0" fontId="3" fillId="11" borderId="17" xfId="3" applyFont="1" applyFill="1" applyBorder="1" applyAlignment="1" applyProtection="1">
      <alignment horizontal="center"/>
    </xf>
    <xf numFmtId="0" fontId="3" fillId="11" borderId="21" xfId="3" applyFont="1" applyFill="1" applyBorder="1" applyAlignment="1" applyProtection="1">
      <alignment horizontal="center"/>
    </xf>
    <xf numFmtId="0" fontId="2" fillId="2" borderId="20" xfId="3" applyFont="1" applyFill="1" applyBorder="1"/>
    <xf numFmtId="0" fontId="2" fillId="2" borderId="16" xfId="3" applyFont="1" applyFill="1" applyBorder="1"/>
    <xf numFmtId="0" fontId="3" fillId="11" borderId="20" xfId="3" applyFont="1" applyFill="1" applyBorder="1" applyAlignment="1" applyProtection="1">
      <alignment horizontal="center"/>
    </xf>
    <xf numFmtId="0" fontId="3" fillId="11" borderId="16" xfId="3" applyFont="1" applyFill="1" applyBorder="1" applyAlignment="1" applyProtection="1">
      <alignment horizontal="center"/>
    </xf>
    <xf numFmtId="0" fontId="3" fillId="6" borderId="16" xfId="3" quotePrefix="1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center"/>
    </xf>
    <xf numFmtId="0" fontId="6" fillId="6" borderId="20" xfId="3" quotePrefix="1" applyFont="1" applyFill="1" applyBorder="1" applyAlignment="1"/>
    <xf numFmtId="0" fontId="6" fillId="6" borderId="24" xfId="3" quotePrefix="1" applyFont="1" applyFill="1" applyBorder="1" applyAlignment="1"/>
    <xf numFmtId="0" fontId="6" fillId="6" borderId="1" xfId="3" applyFont="1" applyFill="1" applyBorder="1" applyAlignment="1"/>
    <xf numFmtId="0" fontId="3" fillId="6" borderId="26" xfId="3" applyFont="1" applyFill="1" applyBorder="1" applyAlignment="1" applyProtection="1">
      <alignment horizontal="center"/>
    </xf>
    <xf numFmtId="0" fontId="3" fillId="6" borderId="24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horizontal="center"/>
    </xf>
    <xf numFmtId="0" fontId="3" fillId="11" borderId="24" xfId="3" quotePrefix="1" applyFont="1" applyFill="1" applyBorder="1" applyAlignment="1" applyProtection="1">
      <alignment horizontal="center"/>
    </xf>
    <xf numFmtId="0" fontId="3" fillId="6" borderId="26" xfId="3" applyFont="1" applyFill="1" applyBorder="1" applyAlignment="1">
      <alignment horizontal="center" wrapText="1"/>
    </xf>
    <xf numFmtId="0" fontId="3" fillId="11" borderId="26" xfId="3" applyFont="1" applyFill="1" applyBorder="1" applyAlignment="1" applyProtection="1">
      <alignment horizontal="center"/>
    </xf>
    <xf numFmtId="166" fontId="17" fillId="2" borderId="11" xfId="3" quotePrefix="1" applyNumberFormat="1" applyFont="1" applyFill="1" applyBorder="1" applyAlignment="1" applyProtection="1">
      <alignment wrapText="1"/>
    </xf>
    <xf numFmtId="167" fontId="17" fillId="2" borderId="11" xfId="3" applyNumberFormat="1" applyFont="1" applyFill="1" applyBorder="1" applyProtection="1"/>
    <xf numFmtId="3" fontId="17" fillId="2" borderId="25" xfId="3" applyNumberFormat="1" applyFont="1" applyFill="1" applyBorder="1" applyProtection="1"/>
    <xf numFmtId="167" fontId="17" fillId="2" borderId="25" xfId="3" applyNumberFormat="1" applyFont="1" applyFill="1" applyBorder="1" applyProtection="1"/>
    <xf numFmtId="6" fontId="6" fillId="0" borderId="25" xfId="3" applyNumberFormat="1" applyFont="1" applyFill="1" applyBorder="1" applyProtection="1"/>
    <xf numFmtId="9" fontId="6" fillId="0" borderId="25" xfId="3" applyNumberFormat="1" applyFont="1" applyFill="1" applyBorder="1" applyProtection="1"/>
    <xf numFmtId="9" fontId="17" fillId="2" borderId="26" xfId="3" applyNumberFormat="1" applyFont="1" applyFill="1" applyBorder="1" applyProtection="1"/>
    <xf numFmtId="9" fontId="17" fillId="2" borderId="11" xfId="3" applyNumberFormat="1" applyFont="1" applyFill="1" applyBorder="1" applyProtection="1"/>
    <xf numFmtId="6" fontId="17" fillId="2" borderId="11" xfId="3" applyNumberFormat="1" applyFont="1" applyFill="1" applyBorder="1" applyProtection="1"/>
    <xf numFmtId="168" fontId="17" fillId="2" borderId="11" xfId="3" applyNumberFormat="1" applyFont="1" applyFill="1" applyBorder="1" applyAlignment="1" applyProtection="1">
      <alignment wrapText="1"/>
    </xf>
    <xf numFmtId="41" fontId="17" fillId="2" borderId="26" xfId="3" applyNumberFormat="1" applyFont="1" applyFill="1" applyBorder="1" applyProtection="1"/>
    <xf numFmtId="41" fontId="17" fillId="2" borderId="25" xfId="3" applyNumberFormat="1" applyFont="1" applyFill="1" applyBorder="1" applyProtection="1"/>
    <xf numFmtId="41" fontId="6" fillId="0" borderId="25" xfId="3" applyNumberFormat="1" applyFont="1" applyFill="1" applyBorder="1" applyProtection="1"/>
    <xf numFmtId="6" fontId="6" fillId="2" borderId="11" xfId="3" applyNumberFormat="1" applyFont="1" applyFill="1" applyBorder="1" applyProtection="1"/>
    <xf numFmtId="41" fontId="6" fillId="8" borderId="9" xfId="3" applyNumberFormat="1" applyFont="1" applyFill="1" applyBorder="1" applyAlignment="1" applyProtection="1">
      <alignment horizontal="left"/>
    </xf>
    <xf numFmtId="167" fontId="17" fillId="8" borderId="9" xfId="3" applyNumberFormat="1" applyFont="1" applyFill="1" applyBorder="1" applyProtection="1"/>
    <xf numFmtId="3" fontId="17" fillId="8" borderId="1" xfId="3" applyNumberFormat="1" applyFont="1" applyFill="1" applyBorder="1" applyProtection="1"/>
    <xf numFmtId="6" fontId="17" fillId="8" borderId="9" xfId="3" applyNumberFormat="1" applyFont="1" applyFill="1" applyBorder="1" applyProtection="1"/>
    <xf numFmtId="6" fontId="6" fillId="8" borderId="9" xfId="3" applyNumberFormat="1" applyFont="1" applyFill="1" applyBorder="1" applyProtection="1"/>
    <xf numFmtId="42" fontId="17" fillId="8" borderId="9" xfId="3" applyNumberFormat="1" applyFont="1" applyFill="1" applyBorder="1" applyProtection="1"/>
    <xf numFmtId="0" fontId="2" fillId="8" borderId="0" xfId="3" applyFont="1" applyFill="1" applyBorder="1"/>
    <xf numFmtId="0" fontId="4" fillId="8" borderId="0" xfId="3" applyFont="1" applyFill="1" applyBorder="1"/>
    <xf numFmtId="167" fontId="17" fillId="2" borderId="9" xfId="3" applyNumberFormat="1" applyFont="1" applyFill="1" applyBorder="1" applyProtection="1"/>
    <xf numFmtId="41" fontId="17" fillId="2" borderId="9" xfId="3" applyNumberFormat="1" applyFont="1" applyFill="1" applyBorder="1" applyProtection="1"/>
    <xf numFmtId="6" fontId="17" fillId="2" borderId="10" xfId="3" applyNumberFormat="1" applyFont="1" applyFill="1" applyBorder="1" applyProtection="1"/>
    <xf numFmtId="42" fontId="6" fillId="8" borderId="11" xfId="3" applyNumberFormat="1" applyFont="1" applyFill="1" applyBorder="1" applyProtection="1"/>
    <xf numFmtId="0" fontId="0" fillId="2" borderId="0" xfId="5" applyFont="1" applyFill="1" applyBorder="1"/>
    <xf numFmtId="0" fontId="3" fillId="2" borderId="0" xfId="5" quotePrefix="1" applyFont="1" applyFill="1" applyAlignment="1" applyProtection="1"/>
    <xf numFmtId="0" fontId="10" fillId="2" borderId="0" xfId="3" applyFont="1" applyFill="1" applyAlignment="1"/>
    <xf numFmtId="0" fontId="0" fillId="2" borderId="0" xfId="5" applyFont="1" applyFill="1"/>
    <xf numFmtId="0" fontId="11" fillId="2" borderId="0" xfId="5" applyFont="1" applyFill="1" applyAlignment="1" applyProtection="1"/>
    <xf numFmtId="0" fontId="15" fillId="2" borderId="0" xfId="5" applyFont="1" applyFill="1" applyBorder="1" applyProtection="1"/>
    <xf numFmtId="0" fontId="0" fillId="2" borderId="0" xfId="5" applyFont="1" applyFill="1" applyProtection="1"/>
    <xf numFmtId="0" fontId="15" fillId="2" borderId="38" xfId="3" applyFont="1" applyFill="1" applyBorder="1" applyAlignment="1">
      <alignment horizontal="center"/>
    </xf>
    <xf numFmtId="0" fontId="3" fillId="2" borderId="17" xfId="5" applyFont="1" applyFill="1" applyBorder="1" applyAlignment="1" applyProtection="1">
      <alignment horizontal="center"/>
    </xf>
    <xf numFmtId="0" fontId="14" fillId="6" borderId="17" xfId="3" applyFont="1" applyFill="1" applyBorder="1"/>
    <xf numFmtId="0" fontId="3" fillId="2" borderId="16" xfId="5" applyFont="1" applyFill="1" applyBorder="1" applyAlignment="1" applyProtection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14" fillId="6" borderId="16" xfId="3" quotePrefix="1" applyFont="1" applyFill="1" applyBorder="1" applyAlignment="1">
      <alignment horizontal="center"/>
    </xf>
    <xf numFmtId="0" fontId="3" fillId="2" borderId="26" xfId="5" applyFont="1" applyFill="1" applyBorder="1" applyAlignment="1" applyProtection="1">
      <alignment horizontal="center"/>
    </xf>
    <xf numFmtId="42" fontId="17" fillId="2" borderId="26" xfId="3" applyNumberFormat="1" applyFont="1" applyFill="1" applyBorder="1" applyProtection="1"/>
    <xf numFmtId="41" fontId="6" fillId="2" borderId="9" xfId="3" applyNumberFormat="1" applyFont="1" applyFill="1" applyBorder="1" applyAlignment="1" applyProtection="1"/>
    <xf numFmtId="0" fontId="15" fillId="2" borderId="0" xfId="3" applyFont="1" applyFill="1" applyBorder="1" applyAlignment="1" applyProtection="1">
      <alignment horizontal="center"/>
    </xf>
    <xf numFmtId="0" fontId="15" fillId="2" borderId="0" xfId="3" applyFont="1" applyFill="1" applyBorder="1" applyProtection="1"/>
    <xf numFmtId="0" fontId="15" fillId="11" borderId="0" xfId="3" applyFont="1" applyFill="1" applyBorder="1" applyProtection="1"/>
    <xf numFmtId="0" fontId="3" fillId="11" borderId="17" xfId="3" applyFont="1" applyFill="1" applyBorder="1" applyAlignment="1" applyProtection="1">
      <alignment vertical="center" wrapText="1"/>
    </xf>
    <xf numFmtId="0" fontId="3" fillId="11" borderId="0" xfId="3" applyFont="1" applyFill="1" applyBorder="1" applyProtection="1"/>
    <xf numFmtId="0" fontId="15" fillId="11" borderId="0" xfId="3" applyFont="1" applyFill="1" applyBorder="1" applyAlignment="1" applyProtection="1">
      <alignment horizontal="center"/>
    </xf>
    <xf numFmtId="0" fontId="3" fillId="2" borderId="0" xfId="3" applyFont="1" applyFill="1"/>
    <xf numFmtId="42" fontId="17" fillId="0" borderId="11" xfId="3" applyNumberFormat="1" applyFont="1" applyFill="1" applyBorder="1" applyProtection="1"/>
    <xf numFmtId="0" fontId="3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Alignment="1" applyProtection="1">
      <alignment horizontal="left"/>
    </xf>
    <xf numFmtId="0" fontId="15" fillId="2" borderId="15" xfId="3" applyFont="1" applyFill="1" applyBorder="1" applyAlignment="1">
      <alignment horizontal="center"/>
    </xf>
    <xf numFmtId="42" fontId="17" fillId="2" borderId="17" xfId="3" applyNumberFormat="1" applyFont="1" applyFill="1" applyBorder="1" applyProtection="1"/>
    <xf numFmtId="0" fontId="15" fillId="2" borderId="8" xfId="3" applyFont="1" applyFill="1" applyBorder="1" applyAlignment="1"/>
    <xf numFmtId="0" fontId="15" fillId="2" borderId="9" xfId="3" applyFont="1" applyFill="1" applyBorder="1" applyAlignment="1"/>
    <xf numFmtId="41" fontId="17" fillId="2" borderId="15" xfId="3" applyNumberFormat="1" applyFont="1" applyFill="1" applyBorder="1" applyProtection="1"/>
    <xf numFmtId="41" fontId="17" fillId="2" borderId="17" xfId="3" applyNumberFormat="1" applyFont="1" applyFill="1" applyBorder="1" applyProtection="1"/>
    <xf numFmtId="41" fontId="17" fillId="0" borderId="26" xfId="3" applyNumberFormat="1" applyFont="1" applyFill="1" applyBorder="1" applyProtection="1"/>
    <xf numFmtId="0" fontId="17" fillId="2" borderId="0" xfId="3" applyFont="1" applyFill="1" applyBorder="1" applyAlignment="1" applyProtection="1"/>
    <xf numFmtId="41" fontId="8" fillId="2" borderId="15" xfId="3" applyNumberFormat="1" applyFont="1" applyFill="1" applyBorder="1" applyAlignment="1" applyProtection="1">
      <alignment horizontal="center"/>
    </xf>
    <xf numFmtId="41" fontId="2" fillId="2" borderId="15" xfId="3" applyNumberFormat="1" applyFont="1" applyFill="1" applyBorder="1" applyAlignment="1">
      <alignment horizontal="center"/>
    </xf>
    <xf numFmtId="41" fontId="2" fillId="2" borderId="15" xfId="3" applyNumberFormat="1" applyFont="1" applyFill="1" applyBorder="1" applyProtection="1"/>
    <xf numFmtId="41" fontId="17" fillId="2" borderId="15" xfId="3" applyNumberFormat="1" applyFont="1" applyFill="1" applyBorder="1"/>
    <xf numFmtId="41" fontId="2" fillId="2" borderId="11" xfId="3" applyNumberFormat="1" applyFont="1" applyFill="1" applyBorder="1"/>
    <xf numFmtId="41" fontId="17" fillId="2" borderId="11" xfId="3" applyNumberFormat="1" applyFont="1" applyFill="1" applyBorder="1"/>
    <xf numFmtId="41" fontId="17" fillId="0" borderId="11" xfId="3" applyNumberFormat="1" applyFont="1" applyFill="1" applyBorder="1" applyProtection="1"/>
    <xf numFmtId="0" fontId="15" fillId="2" borderId="0" xfId="3" applyFont="1" applyFill="1" applyBorder="1" applyAlignment="1" applyProtection="1"/>
    <xf numFmtId="0" fontId="17" fillId="2" borderId="8" xfId="3" applyFont="1" applyFill="1" applyBorder="1" applyAlignment="1" applyProtection="1">
      <alignment horizontal="center"/>
    </xf>
    <xf numFmtId="0" fontId="17" fillId="2" borderId="10" xfId="3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2" fillId="2" borderId="0" xfId="3" applyFont="1" applyFill="1" applyAlignment="1">
      <alignment horizontal="center"/>
    </xf>
    <xf numFmtId="0" fontId="2" fillId="12" borderId="0" xfId="3" applyFont="1" applyFill="1" applyBorder="1" applyAlignment="1">
      <alignment horizontal="center"/>
    </xf>
    <xf numFmtId="0" fontId="15" fillId="2" borderId="0" xfId="3" quotePrefix="1" applyFont="1" applyFill="1" applyBorder="1" applyAlignment="1" applyProtection="1">
      <alignment horizontal="center"/>
    </xf>
    <xf numFmtId="0" fontId="4" fillId="2" borderId="0" xfId="3" applyFont="1" applyFill="1" applyAlignment="1">
      <alignment horizontal="center"/>
    </xf>
    <xf numFmtId="42" fontId="2" fillId="2" borderId="11" xfId="3" applyNumberFormat="1" applyFont="1" applyFill="1" applyBorder="1"/>
    <xf numFmtId="0" fontId="17" fillId="2" borderId="11" xfId="3" applyFont="1" applyFill="1" applyBorder="1" applyAlignment="1" applyProtection="1"/>
    <xf numFmtId="0" fontId="9" fillId="2" borderId="0" xfId="3" applyFont="1" applyFill="1"/>
    <xf numFmtId="0" fontId="18" fillId="2" borderId="0" xfId="3" applyFont="1" applyFill="1"/>
    <xf numFmtId="42" fontId="6" fillId="0" borderId="11" xfId="3" applyNumberFormat="1" applyFont="1" applyFill="1" applyBorder="1" applyAlignment="1" applyProtection="1">
      <alignment horizontal="right"/>
    </xf>
    <xf numFmtId="42" fontId="15" fillId="2" borderId="11" xfId="3" applyNumberFormat="1" applyFont="1" applyFill="1" applyBorder="1"/>
    <xf numFmtId="0" fontId="15" fillId="2" borderId="0" xfId="3" applyFont="1" applyFill="1" applyProtection="1"/>
    <xf numFmtId="0" fontId="0" fillId="2" borderId="0" xfId="3" applyFont="1" applyFill="1" applyBorder="1" applyProtection="1"/>
    <xf numFmtId="0" fontId="0" fillId="11" borderId="0" xfId="3" applyFont="1" applyFill="1" applyBorder="1" applyProtection="1"/>
    <xf numFmtId="0" fontId="15" fillId="2" borderId="8" xfId="3" applyFont="1" applyFill="1" applyBorder="1" applyAlignment="1">
      <alignment horizontal="center"/>
    </xf>
    <xf numFmtId="0" fontId="15" fillId="11" borderId="8" xfId="3" applyFont="1" applyFill="1" applyBorder="1" applyAlignment="1" applyProtection="1">
      <alignment vertical="center" wrapText="1"/>
    </xf>
    <xf numFmtId="0" fontId="3" fillId="11" borderId="12" xfId="3" applyFont="1" applyFill="1" applyBorder="1" applyAlignment="1" applyProtection="1">
      <alignment horizontal="center" vertical="center" wrapText="1"/>
    </xf>
    <xf numFmtId="0" fontId="3" fillId="11" borderId="17" xfId="3" applyFont="1" applyFill="1" applyBorder="1" applyAlignment="1" applyProtection="1">
      <alignment horizontal="center" vertical="center" wrapText="1"/>
    </xf>
    <xf numFmtId="0" fontId="3" fillId="11" borderId="12" xfId="3" applyFont="1" applyFill="1" applyBorder="1" applyAlignment="1" applyProtection="1">
      <alignment vertical="center" wrapText="1"/>
    </xf>
    <xf numFmtId="0" fontId="3" fillId="11" borderId="20" xfId="3" applyFont="1" applyFill="1" applyBorder="1" applyAlignment="1" applyProtection="1">
      <alignment horizontal="center" vertical="center" wrapText="1"/>
    </xf>
    <xf numFmtId="0" fontId="3" fillId="11" borderId="20" xfId="3" applyFont="1" applyFill="1" applyBorder="1" applyAlignment="1" applyProtection="1">
      <alignment vertical="center" wrapText="1"/>
    </xf>
    <xf numFmtId="0" fontId="0" fillId="2" borderId="1" xfId="3" applyFont="1" applyFill="1" applyBorder="1" applyProtection="1"/>
    <xf numFmtId="0" fontId="8" fillId="2" borderId="1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vertical="center" wrapText="1"/>
    </xf>
    <xf numFmtId="42" fontId="8" fillId="2" borderId="11" xfId="3" applyNumberFormat="1" applyFont="1" applyFill="1" applyBorder="1" applyProtection="1"/>
    <xf numFmtId="10" fontId="17" fillId="2" borderId="17" xfId="4" applyNumberFormat="1" applyFont="1" applyFill="1" applyBorder="1" applyProtection="1"/>
    <xf numFmtId="0" fontId="15" fillId="9" borderId="8" xfId="3" applyFont="1" applyFill="1" applyBorder="1" applyAlignment="1"/>
    <xf numFmtId="0" fontId="3" fillId="13" borderId="8" xfId="3" applyFont="1" applyFill="1" applyBorder="1" applyAlignment="1" applyProtection="1">
      <alignment vertical="center" wrapText="1"/>
    </xf>
    <xf numFmtId="42" fontId="17" fillId="9" borderId="17" xfId="3" applyNumberFormat="1" applyFont="1" applyFill="1" applyBorder="1" applyProtection="1"/>
    <xf numFmtId="42" fontId="17" fillId="2" borderId="11" xfId="3" applyNumberFormat="1" applyFont="1" applyFill="1" applyBorder="1"/>
    <xf numFmtId="37" fontId="15" fillId="9" borderId="11" xfId="3" applyNumberFormat="1" applyFont="1" applyFill="1" applyBorder="1" applyProtection="1"/>
    <xf numFmtId="42" fontId="17" fillId="9" borderId="16" xfId="3" applyNumberFormat="1" applyFont="1" applyFill="1" applyBorder="1" applyProtection="1"/>
    <xf numFmtId="42" fontId="17" fillId="11" borderId="8" xfId="3" applyNumberFormat="1" applyFont="1" applyFill="1" applyBorder="1" applyAlignment="1" applyProtection="1">
      <alignment wrapText="1"/>
    </xf>
    <xf numFmtId="42" fontId="8" fillId="0" borderId="11" xfId="3" applyNumberFormat="1" applyFont="1" applyFill="1" applyBorder="1" applyProtection="1"/>
    <xf numFmtId="41" fontId="17" fillId="9" borderId="11" xfId="3" applyNumberFormat="1" applyFont="1" applyFill="1" applyBorder="1" applyProtection="1"/>
    <xf numFmtId="0" fontId="15" fillId="9" borderId="10" xfId="3" applyFont="1" applyFill="1" applyBorder="1" applyAlignment="1"/>
    <xf numFmtId="42" fontId="9" fillId="8" borderId="2" xfId="3" applyNumberFormat="1" applyFont="1" applyFill="1" applyBorder="1" applyAlignment="1" applyProtection="1"/>
    <xf numFmtId="42" fontId="9" fillId="8" borderId="0" xfId="3" applyNumberFormat="1" applyFont="1" applyFill="1" applyBorder="1" applyAlignment="1" applyProtection="1"/>
    <xf numFmtId="41" fontId="17" fillId="8" borderId="0" xfId="3" applyNumberFormat="1" applyFont="1" applyFill="1" applyBorder="1" applyProtection="1"/>
    <xf numFmtId="0" fontId="15" fillId="8" borderId="0" xfId="3" applyFont="1" applyFill="1" applyBorder="1" applyAlignment="1"/>
    <xf numFmtId="0" fontId="2" fillId="8" borderId="0" xfId="3" applyFont="1" applyFill="1"/>
    <xf numFmtId="41" fontId="2" fillId="8" borderId="0" xfId="3" applyNumberFormat="1" applyFont="1" applyFill="1" applyBorder="1"/>
    <xf numFmtId="0" fontId="4" fillId="8" borderId="0" xfId="3" applyFont="1" applyFill="1"/>
    <xf numFmtId="0" fontId="3" fillId="8" borderId="0" xfId="5" applyFont="1" applyFill="1" applyAlignment="1" applyProtection="1"/>
    <xf numFmtId="0" fontId="3" fillId="8" borderId="0" xfId="5" applyFont="1" applyFill="1" applyAlignment="1" applyProtection="1">
      <alignment horizontal="center"/>
    </xf>
    <xf numFmtId="0" fontId="19" fillId="2" borderId="0" xfId="3" applyFont="1" applyFill="1" applyBorder="1" applyAlignment="1" applyProtection="1">
      <alignment horizontal="center"/>
    </xf>
    <xf numFmtId="0" fontId="19" fillId="2" borderId="0" xfId="3" applyFont="1" applyFill="1" applyProtection="1"/>
    <xf numFmtId="0" fontId="20" fillId="2" borderId="0" xfId="3" quotePrefix="1" applyFont="1" applyFill="1" applyBorder="1" applyAlignment="1" applyProtection="1">
      <alignment horizontal="center"/>
    </xf>
    <xf numFmtId="0" fontId="20" fillId="2" borderId="0" xfId="3" applyFont="1" applyFill="1" applyBorder="1" applyAlignment="1" applyProtection="1">
      <alignment horizontal="center"/>
    </xf>
    <xf numFmtId="0" fontId="20" fillId="6" borderId="0" xfId="3" applyFont="1" applyFill="1" applyBorder="1" applyAlignment="1">
      <alignment horizontal="center" wrapText="1"/>
    </xf>
    <xf numFmtId="0" fontId="18" fillId="2" borderId="0" xfId="3" applyFont="1" applyFill="1" applyBorder="1"/>
    <xf numFmtId="0" fontId="20" fillId="2" borderId="0" xfId="3" applyFont="1" applyFill="1" applyBorder="1" applyAlignment="1" applyProtection="1">
      <alignment horizontal="center" wrapText="1"/>
    </xf>
    <xf numFmtId="0" fontId="21" fillId="2" borderId="0" xfId="3" applyFont="1" applyFill="1" applyBorder="1" applyProtection="1"/>
    <xf numFmtId="0" fontId="22" fillId="2" borderId="0" xfId="3" applyFont="1" applyFill="1" applyProtection="1"/>
    <xf numFmtId="0" fontId="23" fillId="2" borderId="0" xfId="3" applyFont="1" applyFill="1" applyProtection="1"/>
    <xf numFmtId="0" fontId="22" fillId="2" borderId="0" xfId="3" applyFont="1" applyFill="1" applyBorder="1" applyProtection="1"/>
    <xf numFmtId="42" fontId="24" fillId="8" borderId="0" xfId="7" applyNumberFormat="1" applyFont="1" applyFill="1" applyBorder="1" applyProtection="1"/>
    <xf numFmtId="0" fontId="15" fillId="0" borderId="0" xfId="3" applyFont="1" applyFill="1" applyBorder="1" applyProtection="1"/>
    <xf numFmtId="0" fontId="25" fillId="2" borderId="0" xfId="3" quotePrefix="1" applyFont="1" applyFill="1" applyBorder="1"/>
    <xf numFmtId="6" fontId="24" fillId="8" borderId="0" xfId="7" applyNumberFormat="1" applyFont="1" applyFill="1" applyBorder="1" applyProtection="1"/>
    <xf numFmtId="38" fontId="24" fillId="8" borderId="0" xfId="7" applyNumberFormat="1" applyFont="1" applyFill="1" applyBorder="1" applyProtection="1"/>
    <xf numFmtId="38" fontId="24" fillId="8" borderId="0" xfId="8" applyNumberFormat="1" applyFont="1" applyFill="1" applyBorder="1" applyProtection="1"/>
    <xf numFmtId="42" fontId="26" fillId="8" borderId="11" xfId="7" applyNumberFormat="1" applyFont="1" applyFill="1" applyBorder="1" applyProtection="1"/>
    <xf numFmtId="42" fontId="26" fillId="5" borderId="11" xfId="7" applyNumberFormat="1" applyFont="1" applyFill="1" applyBorder="1" applyProtection="1"/>
    <xf numFmtId="41" fontId="26" fillId="8" borderId="11" xfId="7" applyNumberFormat="1" applyFont="1" applyFill="1" applyBorder="1" applyProtection="1"/>
    <xf numFmtId="41" fontId="26" fillId="5" borderId="11" xfId="7" applyNumberFormat="1" applyFont="1" applyFill="1" applyBorder="1" applyProtection="1"/>
    <xf numFmtId="41" fontId="26" fillId="8" borderId="11" xfId="8" applyNumberFormat="1" applyFont="1" applyFill="1" applyBorder="1" applyProtection="1"/>
    <xf numFmtId="41" fontId="26" fillId="5" borderId="11" xfId="8" applyNumberFormat="1" applyFont="1" applyFill="1" applyBorder="1" applyProtection="1"/>
    <xf numFmtId="0" fontId="28" fillId="2" borderId="0" xfId="3" quotePrefix="1" applyFont="1" applyFill="1" applyBorder="1"/>
    <xf numFmtId="0" fontId="21" fillId="2" borderId="0" xfId="3" applyFont="1" applyFill="1" applyBorder="1" applyAlignment="1" applyProtection="1">
      <alignment wrapText="1"/>
    </xf>
    <xf numFmtId="0" fontId="29" fillId="2" borderId="0" xfId="3" applyFont="1" applyFill="1" applyBorder="1" applyAlignment="1" applyProtection="1">
      <alignment wrapText="1"/>
    </xf>
    <xf numFmtId="0" fontId="17" fillId="8" borderId="0" xfId="3" applyFont="1" applyFill="1" applyBorder="1" applyProtection="1"/>
    <xf numFmtId="0" fontId="17" fillId="0" borderId="0" xfId="3" applyFont="1" applyFill="1" applyBorder="1" applyProtection="1"/>
    <xf numFmtId="42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>
      <alignment horizontal="left"/>
    </xf>
    <xf numFmtId="0" fontId="22" fillId="2" borderId="0" xfId="3" applyFont="1" applyFill="1" applyAlignment="1" applyProtection="1">
      <alignment horizontal="left"/>
    </xf>
    <xf numFmtId="38" fontId="17" fillId="8" borderId="0" xfId="3" applyNumberFormat="1" applyFont="1" applyFill="1" applyBorder="1" applyProtection="1"/>
    <xf numFmtId="38" fontId="17" fillId="8" borderId="0" xfId="8" applyNumberFormat="1" applyFont="1" applyFill="1" applyBorder="1" applyProtection="1"/>
    <xf numFmtId="38" fontId="30" fillId="8" borderId="0" xfId="8" applyNumberFormat="1" applyFont="1" applyFill="1" applyBorder="1" applyProtection="1"/>
    <xf numFmtId="41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/>
    <xf numFmtId="0" fontId="28" fillId="2" borderId="0" xfId="3" applyFont="1" applyFill="1" applyAlignment="1" applyProtection="1">
      <alignment horizontal="right"/>
    </xf>
    <xf numFmtId="38" fontId="26" fillId="8" borderId="0" xfId="8" applyNumberFormat="1" applyFont="1" applyFill="1" applyBorder="1" applyProtection="1"/>
    <xf numFmtId="0" fontId="22" fillId="2" borderId="0" xfId="3" applyFont="1" applyFill="1"/>
    <xf numFmtId="6" fontId="26" fillId="8" borderId="11" xfId="7" applyNumberFormat="1" applyFont="1" applyFill="1" applyBorder="1" applyProtection="1"/>
    <xf numFmtId="6" fontId="24" fillId="5" borderId="11" xfId="7" applyNumberFormat="1" applyFont="1" applyFill="1" applyBorder="1" applyProtection="1"/>
    <xf numFmtId="0" fontId="26" fillId="8" borderId="0" xfId="3" applyFont="1" applyFill="1" applyBorder="1" applyProtection="1"/>
    <xf numFmtId="3" fontId="26" fillId="8" borderId="11" xfId="3" applyNumberFormat="1" applyFont="1" applyFill="1" applyBorder="1" applyProtection="1"/>
    <xf numFmtId="3" fontId="26" fillId="0" borderId="11" xfId="3" applyNumberFormat="1" applyFont="1" applyFill="1" applyBorder="1" applyProtection="1"/>
    <xf numFmtId="38" fontId="24" fillId="5" borderId="11" xfId="7" applyNumberFormat="1" applyFont="1" applyFill="1" applyBorder="1" applyProtection="1"/>
    <xf numFmtId="2" fontId="31" fillId="8" borderId="0" xfId="7" applyNumberFormat="1" applyFont="1" applyFill="1" applyBorder="1" applyProtection="1"/>
    <xf numFmtId="2" fontId="24" fillId="8" borderId="0" xfId="7" applyNumberFormat="1" applyFont="1" applyFill="1" applyBorder="1" applyProtection="1"/>
    <xf numFmtId="2" fontId="26" fillId="8" borderId="11" xfId="7" applyNumberFormat="1" applyFont="1" applyFill="1" applyBorder="1" applyProtection="1"/>
    <xf numFmtId="2" fontId="24" fillId="8" borderId="11" xfId="7" applyNumberFormat="1" applyFont="1" applyFill="1" applyBorder="1" applyProtection="1"/>
    <xf numFmtId="44" fontId="24" fillId="8" borderId="0" xfId="7" applyNumberFormat="1" applyFont="1" applyFill="1" applyBorder="1" applyProtection="1"/>
    <xf numFmtId="44" fontId="24" fillId="8" borderId="11" xfId="7" applyNumberFormat="1" applyFont="1" applyFill="1" applyBorder="1" applyProtection="1"/>
    <xf numFmtId="44" fontId="24" fillId="5" borderId="11" xfId="7" applyNumberFormat="1" applyFont="1" applyFill="1" applyBorder="1" applyProtection="1"/>
    <xf numFmtId="44" fontId="25" fillId="2" borderId="0" xfId="3" quotePrefix="1" applyNumberFormat="1" applyFont="1" applyFill="1" applyBorder="1"/>
    <xf numFmtId="44" fontId="24" fillId="8" borderId="0" xfId="8" applyNumberFormat="1" applyFont="1" applyFill="1" applyBorder="1" applyProtection="1"/>
    <xf numFmtId="42" fontId="15" fillId="0" borderId="0" xfId="3" applyNumberFormat="1" applyFont="1" applyFill="1" applyBorder="1" applyProtection="1"/>
    <xf numFmtId="37" fontId="15" fillId="0" borderId="0" xfId="3" applyNumberFormat="1" applyFont="1" applyFill="1" applyBorder="1" applyProtection="1"/>
    <xf numFmtId="42" fontId="6" fillId="8" borderId="0" xfId="3" applyNumberFormat="1" applyFont="1" applyFill="1" applyBorder="1" applyProtection="1"/>
    <xf numFmtId="9" fontId="6" fillId="8" borderId="43" xfId="4" applyFont="1" applyFill="1" applyBorder="1" applyProtection="1"/>
    <xf numFmtId="0" fontId="2" fillId="2" borderId="43" xfId="3" applyFont="1" applyFill="1" applyBorder="1"/>
    <xf numFmtId="39" fontId="8" fillId="2" borderId="26" xfId="3" applyNumberFormat="1" applyFont="1" applyFill="1" applyBorder="1" applyProtection="1"/>
    <xf numFmtId="0" fontId="3" fillId="6" borderId="10" xfId="3" quotePrefix="1" applyFont="1" applyFill="1" applyBorder="1" applyAlignment="1">
      <alignment horizontal="center" wrapText="1"/>
    </xf>
    <xf numFmtId="41" fontId="9" fillId="2" borderId="11" xfId="3" applyNumberFormat="1" applyFont="1" applyFill="1" applyBorder="1" applyAlignment="1" applyProtection="1"/>
    <xf numFmtId="0" fontId="39" fillId="2" borderId="0" xfId="3" applyFont="1" applyFill="1"/>
    <xf numFmtId="0" fontId="42" fillId="0" borderId="0" xfId="0" applyFont="1"/>
    <xf numFmtId="0" fontId="39" fillId="2" borderId="0" xfId="3" applyFont="1" applyFill="1" applyBorder="1"/>
    <xf numFmtId="0" fontId="39" fillId="0" borderId="0" xfId="3" applyFont="1" applyFill="1"/>
    <xf numFmtId="0" fontId="43" fillId="15" borderId="42" xfId="0" applyFont="1" applyFill="1" applyBorder="1" applyAlignment="1">
      <alignment horizontal="center"/>
    </xf>
    <xf numFmtId="0" fontId="41" fillId="0" borderId="0" xfId="0" applyFont="1" applyBorder="1" applyProtection="1"/>
    <xf numFmtId="0" fontId="39" fillId="0" borderId="0" xfId="0" applyFont="1" applyBorder="1" applyAlignment="1" applyProtection="1">
      <alignment horizontal="left"/>
    </xf>
    <xf numFmtId="169" fontId="41" fillId="0" borderId="0" xfId="0" applyNumberFormat="1" applyFont="1" applyFill="1" applyBorder="1" applyAlignment="1" applyProtection="1">
      <alignment wrapText="1"/>
      <protection locked="0"/>
    </xf>
    <xf numFmtId="0" fontId="41" fillId="0" borderId="0" xfId="0" applyFont="1" applyFill="1" applyBorder="1" applyProtection="1"/>
    <xf numFmtId="0" fontId="39" fillId="0" borderId="0" xfId="0" applyFont="1" applyBorder="1" applyProtection="1"/>
    <xf numFmtId="14" fontId="39" fillId="0" borderId="0" xfId="0" applyNumberFormat="1" applyFont="1" applyBorder="1" applyProtection="1"/>
    <xf numFmtId="0" fontId="41" fillId="0" borderId="0" xfId="0" applyFont="1" applyProtection="1"/>
    <xf numFmtId="0" fontId="41" fillId="15" borderId="42" xfId="0" applyFont="1" applyFill="1" applyBorder="1" applyAlignment="1" applyProtection="1">
      <alignment horizontal="center"/>
    </xf>
    <xf numFmtId="0" fontId="42" fillId="0" borderId="0" xfId="0" applyFont="1" applyProtection="1"/>
    <xf numFmtId="0" fontId="41" fillId="7" borderId="46" xfId="0" applyFont="1" applyFill="1" applyBorder="1" applyAlignment="1" applyProtection="1"/>
    <xf numFmtId="0" fontId="39" fillId="7" borderId="44" xfId="0" applyFont="1" applyFill="1" applyBorder="1" applyProtection="1"/>
    <xf numFmtId="0" fontId="39" fillId="0" borderId="0" xfId="0" applyFont="1" applyProtection="1"/>
    <xf numFmtId="0" fontId="41" fillId="0" borderId="0" xfId="0" applyFont="1" applyFill="1" applyBorder="1" applyAlignment="1" applyProtection="1">
      <alignment horizontal="center" wrapText="1"/>
      <protection locked="0"/>
    </xf>
    <xf numFmtId="0" fontId="39" fillId="0" borderId="45" xfId="0" applyFont="1" applyBorder="1" applyAlignment="1" applyProtection="1">
      <alignment wrapText="1"/>
    </xf>
    <xf numFmtId="0" fontId="39" fillId="0" borderId="0" xfId="0" applyFont="1" applyBorder="1" applyAlignment="1" applyProtection="1">
      <alignment horizontal="center"/>
    </xf>
    <xf numFmtId="0" fontId="39" fillId="0" borderId="0" xfId="0" applyFont="1" applyBorder="1" applyAlignment="1" applyProtection="1"/>
    <xf numFmtId="170" fontId="43" fillId="0" borderId="0" xfId="0" applyNumberFormat="1" applyFont="1" applyFill="1" applyBorder="1" applyAlignment="1" applyProtection="1">
      <alignment horizontal="center" wrapText="1"/>
    </xf>
    <xf numFmtId="170" fontId="41" fillId="0" borderId="0" xfId="0" applyNumberFormat="1" applyFont="1" applyFill="1" applyBorder="1" applyAlignment="1" applyProtection="1">
      <alignment horizontal="center" wrapText="1"/>
      <protection locked="0"/>
    </xf>
    <xf numFmtId="170" fontId="41" fillId="0" borderId="0" xfId="0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 applyProtection="1"/>
    <xf numFmtId="0" fontId="44" fillId="15" borderId="46" xfId="9" applyFont="1" applyFill="1" applyBorder="1" applyAlignment="1" applyProtection="1">
      <alignment horizontal="center" wrapText="1"/>
      <protection locked="0"/>
    </xf>
    <xf numFmtId="0" fontId="41" fillId="15" borderId="46" xfId="0" applyFont="1" applyFill="1" applyBorder="1" applyAlignment="1" applyProtection="1">
      <alignment horizontal="center"/>
      <protection locked="0"/>
    </xf>
    <xf numFmtId="0" fontId="42" fillId="0" borderId="47" xfId="0" applyFont="1" applyBorder="1" applyProtection="1"/>
    <xf numFmtId="0" fontId="42" fillId="0" borderId="48" xfId="0" applyFont="1" applyBorder="1" applyProtection="1"/>
    <xf numFmtId="0" fontId="42" fillId="0" borderId="0" xfId="0" applyFont="1" applyBorder="1" applyProtection="1"/>
    <xf numFmtId="44" fontId="42" fillId="0" borderId="0" xfId="1" applyFont="1" applyFill="1" applyBorder="1" applyAlignment="1" applyProtection="1">
      <alignment horizontal="center" wrapText="1"/>
      <protection locked="0"/>
    </xf>
    <xf numFmtId="44" fontId="42" fillId="0" borderId="0" xfId="1" applyFont="1" applyBorder="1" applyAlignment="1" applyProtection="1"/>
    <xf numFmtId="42" fontId="43" fillId="15" borderId="44" xfId="1" applyNumberFormat="1" applyFont="1" applyFill="1" applyBorder="1" applyAlignment="1" applyProtection="1">
      <protection locked="0"/>
    </xf>
    <xf numFmtId="0" fontId="42" fillId="0" borderId="0" xfId="0" applyFont="1" applyFill="1" applyBorder="1" applyProtection="1"/>
    <xf numFmtId="42" fontId="42" fillId="15" borderId="44" xfId="1" applyNumberFormat="1" applyFont="1" applyFill="1" applyBorder="1" applyAlignment="1" applyProtection="1">
      <protection locked="0"/>
    </xf>
    <xf numFmtId="42" fontId="42" fillId="15" borderId="46" xfId="1" applyNumberFormat="1" applyFont="1" applyFill="1" applyBorder="1" applyAlignment="1" applyProtection="1">
      <protection locked="0"/>
    </xf>
    <xf numFmtId="44" fontId="42" fillId="15" borderId="46" xfId="1" applyFont="1" applyFill="1" applyBorder="1" applyAlignment="1" applyProtection="1">
      <protection locked="0"/>
    </xf>
    <xf numFmtId="44" fontId="42" fillId="0" borderId="0" xfId="1" applyFont="1" applyFill="1" applyBorder="1" applyAlignment="1" applyProtection="1">
      <protection locked="0"/>
    </xf>
    <xf numFmtId="44" fontId="43" fillId="0" borderId="0" xfId="1" applyFont="1" applyBorder="1" applyAlignment="1" applyProtection="1">
      <alignment horizontal="center" wrapText="1"/>
    </xf>
    <xf numFmtId="42" fontId="43" fillId="7" borderId="51" xfId="1" applyNumberFormat="1" applyFont="1" applyFill="1" applyBorder="1" applyAlignment="1" applyProtection="1"/>
    <xf numFmtId="0" fontId="42" fillId="0" borderId="0" xfId="0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center" wrapText="1"/>
    </xf>
    <xf numFmtId="49" fontId="42" fillId="14" borderId="0" xfId="0" applyNumberFormat="1" applyFont="1" applyFill="1" applyBorder="1" applyAlignment="1" applyProtection="1">
      <alignment horizontal="center" wrapText="1"/>
      <protection locked="0"/>
    </xf>
    <xf numFmtId="49" fontId="42" fillId="0" borderId="47" xfId="0" applyNumberFormat="1" applyFont="1" applyFill="1" applyBorder="1" applyAlignment="1" applyProtection="1">
      <alignment horizontal="center" vertical="top" wrapText="1"/>
    </xf>
    <xf numFmtId="0" fontId="42" fillId="0" borderId="0" xfId="0" applyFont="1" applyBorder="1" applyAlignment="1" applyProtection="1">
      <alignment horizontal="center"/>
    </xf>
    <xf numFmtId="0" fontId="42" fillId="0" borderId="0" xfId="0" applyFont="1" applyBorder="1" applyAlignment="1" applyProtection="1">
      <alignment vertical="top"/>
    </xf>
    <xf numFmtId="0" fontId="43" fillId="0" borderId="0" xfId="0" applyFont="1" applyBorder="1" applyAlignment="1" applyProtection="1">
      <alignment horizontal="center" wrapText="1"/>
    </xf>
    <xf numFmtId="0" fontId="42" fillId="0" borderId="0" xfId="0" applyFont="1" applyFill="1" applyBorder="1" applyAlignment="1" applyProtection="1"/>
    <xf numFmtId="0" fontId="43" fillId="0" borderId="0" xfId="0" applyFont="1" applyFill="1" applyBorder="1" applyAlignment="1" applyProtection="1">
      <alignment horizontal="center"/>
    </xf>
    <xf numFmtId="0" fontId="42" fillId="0" borderId="0" xfId="0" applyFont="1" applyBorder="1" applyAlignment="1" applyProtection="1"/>
    <xf numFmtId="0" fontId="42" fillId="0" borderId="0" xfId="0" applyFont="1" applyBorder="1" applyAlignment="1" applyProtection="1">
      <alignment horizontal="right"/>
    </xf>
    <xf numFmtId="0" fontId="42" fillId="0" borderId="0" xfId="0" applyFont="1" applyBorder="1"/>
    <xf numFmtId="0" fontId="45" fillId="0" borderId="0" xfId="0" applyFont="1" applyBorder="1" applyProtection="1"/>
    <xf numFmtId="0" fontId="43" fillId="0" borderId="0" xfId="0" applyFont="1" applyBorder="1" applyProtection="1"/>
    <xf numFmtId="0" fontId="42" fillId="0" borderId="45" xfId="0" applyFont="1" applyBorder="1" applyAlignment="1" applyProtection="1">
      <alignment horizontal="center" vertical="top" wrapText="1"/>
    </xf>
    <xf numFmtId="169" fontId="42" fillId="3" borderId="44" xfId="0" applyNumberFormat="1" applyFont="1" applyFill="1" applyBorder="1" applyAlignment="1" applyProtection="1">
      <alignment horizontal="center" wrapText="1"/>
      <protection locked="0"/>
    </xf>
    <xf numFmtId="0" fontId="42" fillId="3" borderId="44" xfId="0" applyFont="1" applyFill="1" applyBorder="1" applyAlignment="1" applyProtection="1">
      <alignment horizontal="center" wrapText="1"/>
      <protection locked="0"/>
    </xf>
    <xf numFmtId="0" fontId="42" fillId="0" borderId="45" xfId="0" applyFont="1" applyBorder="1" applyAlignment="1" applyProtection="1">
      <alignment horizontal="center" wrapText="1"/>
    </xf>
    <xf numFmtId="49" fontId="42" fillId="3" borderId="44" xfId="0" applyNumberFormat="1" applyFont="1" applyFill="1" applyBorder="1" applyAlignment="1" applyProtection="1">
      <alignment horizontal="center" wrapText="1"/>
      <protection locked="0"/>
    </xf>
    <xf numFmtId="0" fontId="42" fillId="3" borderId="44" xfId="0" applyFont="1" applyFill="1" applyBorder="1" applyAlignment="1" applyProtection="1">
      <alignment horizontal="center"/>
    </xf>
    <xf numFmtId="0" fontId="42" fillId="0" borderId="44" xfId="0" applyFont="1" applyBorder="1" applyAlignment="1" applyProtection="1">
      <alignment horizontal="center"/>
    </xf>
    <xf numFmtId="49" fontId="42" fillId="0" borderId="50" xfId="0" applyNumberFormat="1" applyFont="1" applyFill="1" applyBorder="1" applyAlignment="1" applyProtection="1">
      <alignment horizontal="center" vertical="top" wrapText="1"/>
    </xf>
    <xf numFmtId="0" fontId="46" fillId="7" borderId="0" xfId="0" applyFont="1" applyFill="1" applyBorder="1" applyAlignment="1" applyProtection="1">
      <alignment horizontal="center" wrapText="1"/>
    </xf>
    <xf numFmtId="0" fontId="42" fillId="7" borderId="0" xfId="0" applyFont="1" applyFill="1" applyBorder="1" applyAlignment="1" applyProtection="1">
      <alignment horizontal="center" wrapText="1"/>
    </xf>
    <xf numFmtId="0" fontId="42" fillId="7" borderId="0" xfId="0" applyFont="1" applyFill="1" applyBorder="1" applyAlignment="1" applyProtection="1">
      <alignment wrapText="1"/>
    </xf>
    <xf numFmtId="42" fontId="42" fillId="15" borderId="46" xfId="1" applyNumberFormat="1" applyFont="1" applyFill="1" applyBorder="1" applyAlignment="1" applyProtection="1">
      <alignment horizontal="center" wrapText="1"/>
      <protection locked="0"/>
    </xf>
    <xf numFmtId="44" fontId="42" fillId="0" borderId="0" xfId="1" applyFont="1" applyFill="1" applyBorder="1" applyAlignment="1" applyProtection="1">
      <alignment horizontal="left" wrapText="1"/>
    </xf>
    <xf numFmtId="0" fontId="42" fillId="0" borderId="0" xfId="0" applyFont="1" applyBorder="1" applyAlignment="1" applyProtection="1">
      <alignment wrapText="1"/>
    </xf>
    <xf numFmtId="0" fontId="42" fillId="0" borderId="47" xfId="0" applyFont="1" applyFill="1" applyBorder="1" applyAlignment="1" applyProtection="1">
      <alignment horizontal="center" wrapText="1"/>
    </xf>
    <xf numFmtId="42" fontId="43" fillId="7" borderId="49" xfId="1" applyNumberFormat="1" applyFont="1" applyFill="1" applyBorder="1" applyAlignment="1" applyProtection="1">
      <alignment horizontal="center" wrapText="1"/>
    </xf>
    <xf numFmtId="44" fontId="43" fillId="0" borderId="0" xfId="1" applyFont="1" applyFill="1" applyBorder="1" applyAlignment="1" applyProtection="1">
      <alignment horizontal="left" wrapText="1"/>
    </xf>
    <xf numFmtId="0" fontId="43" fillId="0" borderId="0" xfId="0" applyFont="1" applyBorder="1" applyAlignment="1" applyProtection="1">
      <alignment wrapText="1"/>
    </xf>
    <xf numFmtId="0" fontId="43" fillId="0" borderId="44" xfId="0" applyFont="1" applyBorder="1" applyAlignment="1" applyProtection="1">
      <alignment horizontal="center" wrapText="1"/>
    </xf>
    <xf numFmtId="0" fontId="45" fillId="0" borderId="0" xfId="0" applyFont="1" applyFill="1" applyBorder="1" applyAlignment="1" applyProtection="1">
      <alignment horizontal="left" wrapText="1"/>
    </xf>
    <xf numFmtId="0" fontId="41" fillId="15" borderId="44" xfId="0" applyFont="1" applyFill="1" applyBorder="1" applyAlignment="1" applyProtection="1">
      <alignment horizontal="left" wrapText="1"/>
      <protection locked="0"/>
    </xf>
    <xf numFmtId="0" fontId="41" fillId="15" borderId="44" xfId="0" applyFont="1" applyFill="1" applyBorder="1" applyAlignment="1" applyProtection="1">
      <alignment horizontal="center" wrapText="1"/>
      <protection locked="0"/>
    </xf>
    <xf numFmtId="0" fontId="39" fillId="2" borderId="0" xfId="3" applyFont="1" applyFill="1" applyAlignment="1">
      <alignment horizontal="center"/>
    </xf>
    <xf numFmtId="169" fontId="41" fillId="15" borderId="44" xfId="0" applyNumberFormat="1" applyFont="1" applyFill="1" applyBorder="1" applyAlignment="1" applyProtection="1">
      <alignment horizontal="center" wrapText="1"/>
      <protection locked="0"/>
    </xf>
    <xf numFmtId="0" fontId="40" fillId="2" borderId="0" xfId="3" quotePrefix="1" applyFont="1" applyFill="1" applyAlignment="1">
      <alignment horizontal="center"/>
    </xf>
    <xf numFmtId="0" fontId="39" fillId="0" borderId="0" xfId="0" applyFont="1" applyBorder="1" applyAlignment="1" applyProtection="1">
      <alignment wrapText="1"/>
    </xf>
    <xf numFmtId="44" fontId="41" fillId="15" borderId="46" xfId="1" applyFont="1" applyFill="1" applyBorder="1" applyAlignment="1" applyProtection="1">
      <alignment horizontal="right" wrapText="1"/>
      <protection locked="0"/>
    </xf>
    <xf numFmtId="2" fontId="41" fillId="7" borderId="46" xfId="0" applyNumberFormat="1" applyFont="1" applyFill="1" applyBorder="1" applyAlignment="1" applyProtection="1">
      <alignment horizontal="center" wrapText="1"/>
    </xf>
    <xf numFmtId="0" fontId="41" fillId="7" borderId="46" xfId="0" applyFont="1" applyFill="1" applyBorder="1" applyAlignment="1" applyProtection="1">
      <alignment horizontal="center" wrapText="1"/>
    </xf>
    <xf numFmtId="0" fontId="39" fillId="0" borderId="0" xfId="0" applyFont="1" applyFill="1" applyBorder="1" applyAlignment="1" applyProtection="1"/>
    <xf numFmtId="0" fontId="43" fillId="15" borderId="44" xfId="0" applyFont="1" applyFill="1" applyBorder="1" applyAlignment="1" applyProtection="1">
      <alignment horizontal="center"/>
      <protection locked="0"/>
    </xf>
    <xf numFmtId="0" fontId="39" fillId="0" borderId="45" xfId="0" applyFont="1" applyBorder="1" applyAlignment="1" applyProtection="1">
      <alignment horizontal="right" wrapText="1"/>
    </xf>
    <xf numFmtId="0" fontId="42" fillId="0" borderId="45" xfId="0" applyFont="1" applyBorder="1" applyAlignment="1" applyProtection="1">
      <alignment horizontal="right" wrapText="1"/>
    </xf>
    <xf numFmtId="0" fontId="41" fillId="7" borderId="44" xfId="0" applyFont="1" applyFill="1" applyBorder="1" applyAlignment="1" applyProtection="1">
      <alignment horizontal="center" wrapText="1"/>
    </xf>
    <xf numFmtId="14" fontId="41" fillId="7" borderId="44" xfId="0" applyNumberFormat="1" applyFont="1" applyFill="1" applyBorder="1" applyAlignment="1" applyProtection="1">
      <alignment horizontal="center" wrapText="1"/>
    </xf>
    <xf numFmtId="0" fontId="42" fillId="0" borderId="45" xfId="0" applyFont="1" applyBorder="1" applyAlignment="1" applyProtection="1">
      <alignment horizontal="left" vertical="top" wrapText="1"/>
    </xf>
    <xf numFmtId="0" fontId="39" fillId="0" borderId="0" xfId="0" applyFont="1" applyBorder="1" applyAlignment="1" applyProtection="1"/>
    <xf numFmtId="170" fontId="41" fillId="15" borderId="46" xfId="0" applyNumberFormat="1" applyFont="1" applyFill="1" applyBorder="1" applyAlignment="1" applyProtection="1">
      <alignment horizontal="center" wrapText="1"/>
      <protection locked="0"/>
    </xf>
    <xf numFmtId="170" fontId="41" fillId="0" borderId="0" xfId="0" applyNumberFormat="1" applyFont="1" applyFill="1" applyBorder="1" applyAlignment="1" applyProtection="1">
      <alignment horizontal="center" wrapText="1"/>
    </xf>
    <xf numFmtId="170" fontId="43" fillId="0" borderId="0" xfId="0" applyNumberFormat="1" applyFont="1" applyFill="1" applyBorder="1" applyAlignment="1" applyProtection="1">
      <alignment horizontal="center" wrapText="1"/>
    </xf>
    <xf numFmtId="0" fontId="44" fillId="15" borderId="44" xfId="9" applyFont="1" applyFill="1" applyBorder="1" applyAlignment="1" applyProtection="1">
      <alignment horizontal="center" wrapText="1"/>
      <protection locked="0"/>
    </xf>
    <xf numFmtId="0" fontId="41" fillId="15" borderId="44" xfId="0" applyFont="1" applyFill="1" applyBorder="1" applyAlignment="1" applyProtection="1">
      <alignment horizontal="center"/>
      <protection locked="0"/>
    </xf>
    <xf numFmtId="0" fontId="25" fillId="2" borderId="0" xfId="3" quotePrefix="1" applyFont="1" applyFill="1" applyAlignment="1" applyProtection="1">
      <alignment horizontal="left"/>
    </xf>
    <xf numFmtId="0" fontId="27" fillId="2" borderId="0" xfId="3" applyFont="1" applyFill="1" applyBorder="1" applyAlignment="1" applyProtection="1">
      <alignment horizontal="left"/>
    </xf>
    <xf numFmtId="0" fontId="27" fillId="2" borderId="0" xfId="3" quotePrefix="1" applyFont="1" applyFill="1" applyAlignment="1" applyProtection="1">
      <alignment horizontal="left"/>
    </xf>
    <xf numFmtId="0" fontId="25" fillId="2" borderId="0" xfId="3" quotePrefix="1" applyFont="1" applyFill="1" applyAlignment="1" applyProtection="1">
      <alignment horizontal="left" wrapText="1"/>
    </xf>
    <xf numFmtId="0" fontId="25" fillId="2" borderId="0" xfId="3" applyFont="1" applyFill="1" applyBorder="1" applyAlignment="1" applyProtection="1">
      <alignment horizontal="left"/>
    </xf>
    <xf numFmtId="0" fontId="21" fillId="2" borderId="0" xfId="3" applyFont="1" applyFill="1" applyBorder="1" applyAlignment="1" applyProtection="1">
      <alignment horizontal="left" wrapText="1"/>
    </xf>
    <xf numFmtId="0" fontId="25" fillId="2" borderId="0" xfId="3" applyFont="1" applyFill="1" applyAlignment="1" applyProtection="1">
      <alignment horizontal="left"/>
    </xf>
    <xf numFmtId="0" fontId="13" fillId="2" borderId="6" xfId="3" applyFont="1" applyFill="1" applyBorder="1" applyAlignment="1">
      <alignment horizontal="center"/>
    </xf>
    <xf numFmtId="0" fontId="13" fillId="2" borderId="7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/>
    </xf>
    <xf numFmtId="0" fontId="13" fillId="2" borderId="35" xfId="3" applyFont="1" applyFill="1" applyBorder="1" applyAlignment="1">
      <alignment horizontal="center"/>
    </xf>
    <xf numFmtId="42" fontId="3" fillId="2" borderId="8" xfId="3" applyNumberFormat="1" applyFont="1" applyFill="1" applyBorder="1" applyAlignment="1" applyProtection="1">
      <alignment wrapText="1"/>
    </xf>
    <xf numFmtId="0" fontId="14" fillId="0" borderId="9" xfId="3" applyFont="1" applyBorder="1" applyAlignment="1">
      <alignment wrapText="1"/>
    </xf>
    <xf numFmtId="0" fontId="14" fillId="0" borderId="10" xfId="3" applyFont="1" applyBorder="1" applyAlignment="1">
      <alignment wrapText="1"/>
    </xf>
    <xf numFmtId="0" fontId="12" fillId="2" borderId="3" xfId="3" applyFont="1" applyFill="1" applyBorder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5" fillId="2" borderId="12" xfId="3" applyFont="1" applyFill="1" applyBorder="1" applyAlignment="1">
      <alignment horizontal="center"/>
    </xf>
    <xf numFmtId="0" fontId="15" fillId="2" borderId="15" xfId="3" applyFont="1" applyFill="1" applyBorder="1" applyAlignment="1">
      <alignment horizontal="center"/>
    </xf>
    <xf numFmtId="0" fontId="15" fillId="2" borderId="20" xfId="3" applyFont="1" applyFill="1" applyBorder="1" applyAlignment="1">
      <alignment horizontal="center"/>
    </xf>
    <xf numFmtId="0" fontId="15" fillId="2" borderId="21" xfId="3" applyFont="1" applyFill="1" applyBorder="1" applyAlignment="1">
      <alignment horizontal="center"/>
    </xf>
    <xf numFmtId="0" fontId="15" fillId="2" borderId="24" xfId="3" applyFont="1" applyFill="1" applyBorder="1" applyAlignment="1">
      <alignment horizontal="center"/>
    </xf>
    <xf numFmtId="0" fontId="15" fillId="2" borderId="25" xfId="3" applyFont="1" applyFill="1" applyBorder="1" applyAlignment="1">
      <alignment horizontal="center"/>
    </xf>
    <xf numFmtId="0" fontId="15" fillId="2" borderId="8" xfId="3" applyFont="1" applyFill="1" applyBorder="1" applyAlignment="1">
      <alignment horizontal="center"/>
    </xf>
    <xf numFmtId="0" fontId="15" fillId="2" borderId="9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3" fillId="2" borderId="9" xfId="3" applyFont="1" applyFill="1" applyBorder="1" applyAlignment="1">
      <alignment horizontal="center"/>
    </xf>
    <xf numFmtId="0" fontId="15" fillId="2" borderId="8" xfId="3" applyFont="1" applyFill="1" applyBorder="1" applyAlignment="1">
      <alignment horizontal="left" wrapText="1"/>
    </xf>
    <xf numFmtId="0" fontId="15" fillId="2" borderId="9" xfId="3" applyFont="1" applyFill="1" applyBorder="1" applyAlignment="1">
      <alignment horizontal="left" wrapText="1"/>
    </xf>
    <xf numFmtId="0" fontId="6" fillId="2" borderId="12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20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6" fillId="2" borderId="24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15" fillId="2" borderId="8" xfId="3" applyFont="1" applyFill="1" applyBorder="1" applyAlignment="1">
      <alignment horizontal="left"/>
    </xf>
    <xf numFmtId="0" fontId="15" fillId="2" borderId="9" xfId="3" applyFont="1" applyFill="1" applyBorder="1" applyAlignment="1">
      <alignment horizontal="left"/>
    </xf>
    <xf numFmtId="42" fontId="17" fillId="2" borderId="8" xfId="3" applyNumberFormat="1" applyFont="1" applyFill="1" applyBorder="1" applyAlignment="1" applyProtection="1">
      <alignment horizontal="center"/>
    </xf>
    <xf numFmtId="42" fontId="17" fillId="2" borderId="10" xfId="3" applyNumberFormat="1" applyFont="1" applyFill="1" applyBorder="1" applyAlignment="1" applyProtection="1">
      <alignment horizontal="center"/>
    </xf>
    <xf numFmtId="0" fontId="18" fillId="2" borderId="8" xfId="5" applyFont="1" applyFill="1" applyBorder="1" applyAlignment="1" applyProtection="1">
      <alignment horizontal="center"/>
    </xf>
    <xf numFmtId="0" fontId="18" fillId="2" borderId="9" xfId="5" applyFont="1" applyFill="1" applyBorder="1" applyAlignment="1" applyProtection="1">
      <alignment horizontal="center"/>
    </xf>
    <xf numFmtId="41" fontId="17" fillId="2" borderId="8" xfId="3" applyNumberFormat="1" applyFont="1" applyFill="1" applyBorder="1" applyAlignment="1" applyProtection="1">
      <alignment horizontal="center"/>
    </xf>
    <xf numFmtId="41" fontId="17" fillId="2" borderId="10" xfId="3" applyNumberFormat="1" applyFont="1" applyFill="1" applyBorder="1" applyAlignment="1" applyProtection="1">
      <alignment horizontal="center"/>
    </xf>
    <xf numFmtId="0" fontId="18" fillId="2" borderId="8" xfId="5" applyFont="1" applyFill="1" applyBorder="1" applyAlignment="1" applyProtection="1">
      <alignment horizontal="left"/>
    </xf>
    <xf numFmtId="0" fontId="18" fillId="2" borderId="9" xfId="5" applyFont="1" applyFill="1" applyBorder="1" applyAlignment="1" applyProtection="1">
      <alignment horizontal="left"/>
    </xf>
    <xf numFmtId="0" fontId="14" fillId="6" borderId="20" xfId="3" quotePrefix="1" applyFont="1" applyFill="1" applyBorder="1" applyAlignment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6" fillId="11" borderId="24" xfId="3" applyFont="1" applyFill="1" applyBorder="1" applyAlignment="1" applyProtection="1">
      <alignment horizontal="left" vertical="center" wrapText="1"/>
    </xf>
    <xf numFmtId="0" fontId="6" fillId="11" borderId="1" xfId="3" applyFont="1" applyFill="1" applyBorder="1" applyAlignment="1" applyProtection="1">
      <alignment horizontal="left" vertical="center" wrapText="1"/>
    </xf>
    <xf numFmtId="0" fontId="3" fillId="6" borderId="24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6" fillId="6" borderId="24" xfId="3" applyFont="1" applyFill="1" applyBorder="1" applyAlignment="1">
      <alignment horizontal="center"/>
    </xf>
    <xf numFmtId="0" fontId="6" fillId="6" borderId="25" xfId="3" applyFont="1" applyFill="1" applyBorder="1" applyAlignment="1">
      <alignment horizontal="center"/>
    </xf>
    <xf numFmtId="0" fontId="6" fillId="11" borderId="20" xfId="3" applyFont="1" applyFill="1" applyBorder="1" applyAlignment="1" applyProtection="1">
      <alignment horizontal="left" vertical="center" wrapText="1"/>
    </xf>
    <xf numFmtId="0" fontId="6" fillId="11" borderId="0" xfId="3" applyFont="1" applyFill="1" applyBorder="1" applyAlignment="1" applyProtection="1">
      <alignment horizontal="left" vertical="center" wrapText="1"/>
    </xf>
    <xf numFmtId="0" fontId="3" fillId="6" borderId="2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6" fillId="11" borderId="12" xfId="3" applyFont="1" applyFill="1" applyBorder="1" applyAlignment="1" applyProtection="1">
      <alignment horizontal="left" vertical="center" wrapText="1"/>
    </xf>
    <xf numFmtId="0" fontId="6" fillId="11" borderId="2" xfId="3" applyFont="1" applyFill="1" applyBorder="1" applyAlignment="1" applyProtection="1">
      <alignment horizontal="left" vertical="center" wrapText="1"/>
    </xf>
    <xf numFmtId="0" fontId="3" fillId="6" borderId="12" xfId="3" applyFont="1" applyFill="1" applyBorder="1" applyAlignment="1">
      <alignment horizontal="center"/>
    </xf>
    <xf numFmtId="0" fontId="3" fillId="6" borderId="15" xfId="3" applyFont="1" applyFill="1" applyBorder="1" applyAlignment="1">
      <alignment horizontal="center"/>
    </xf>
    <xf numFmtId="0" fontId="14" fillId="6" borderId="12" xfId="3" applyFont="1" applyFill="1" applyBorder="1" applyAlignment="1">
      <alignment horizontal="center"/>
    </xf>
    <xf numFmtId="0" fontId="14" fillId="6" borderId="15" xfId="3" applyFont="1" applyFill="1" applyBorder="1" applyAlignment="1">
      <alignment horizontal="center"/>
    </xf>
    <xf numFmtId="0" fontId="15" fillId="2" borderId="8" xfId="5" applyFont="1" applyFill="1" applyBorder="1" applyAlignment="1" applyProtection="1">
      <alignment horizontal="center"/>
    </xf>
    <xf numFmtId="0" fontId="15" fillId="2" borderId="9" xfId="5" applyFont="1" applyFill="1" applyBorder="1" applyAlignment="1" applyProtection="1">
      <alignment horizontal="center"/>
    </xf>
    <xf numFmtId="0" fontId="15" fillId="2" borderId="39" xfId="3" applyFont="1" applyFill="1" applyBorder="1" applyAlignment="1">
      <alignment horizontal="center"/>
    </xf>
    <xf numFmtId="0" fontId="15" fillId="2" borderId="38" xfId="3" applyFont="1" applyFill="1" applyBorder="1" applyAlignment="1">
      <alignment horizontal="center"/>
    </xf>
    <xf numFmtId="0" fontId="15" fillId="2" borderId="40" xfId="3" applyFont="1" applyFill="1" applyBorder="1" applyAlignment="1">
      <alignment horizontal="center"/>
    </xf>
    <xf numFmtId="0" fontId="15" fillId="2" borderId="41" xfId="3" applyFont="1" applyFill="1" applyBorder="1" applyAlignment="1">
      <alignment horizontal="center"/>
    </xf>
    <xf numFmtId="49" fontId="17" fillId="2" borderId="8" xfId="3" applyNumberFormat="1" applyFont="1" applyFill="1" applyBorder="1" applyAlignment="1" applyProtection="1">
      <alignment wrapText="1"/>
    </xf>
    <xf numFmtId="49" fontId="2" fillId="0" borderId="9" xfId="3" applyNumberFormat="1" applyBorder="1" applyAlignment="1">
      <alignment wrapText="1"/>
    </xf>
    <xf numFmtId="41" fontId="6" fillId="2" borderId="8" xfId="3" applyNumberFormat="1" applyFont="1" applyFill="1" applyBorder="1" applyAlignment="1" applyProtection="1">
      <alignment horizontal="left"/>
    </xf>
    <xf numFmtId="41" fontId="6" fillId="2" borderId="9" xfId="3" applyNumberFormat="1" applyFont="1" applyFill="1" applyBorder="1" applyAlignment="1" applyProtection="1">
      <alignment horizontal="left"/>
    </xf>
    <xf numFmtId="41" fontId="6" fillId="2" borderId="10" xfId="3" applyNumberFormat="1" applyFont="1" applyFill="1" applyBorder="1" applyAlignment="1" applyProtection="1">
      <alignment horizontal="left"/>
    </xf>
    <xf numFmtId="0" fontId="15" fillId="2" borderId="8" xfId="3" applyNumberFormat="1" applyFont="1" applyFill="1" applyBorder="1" applyAlignment="1" applyProtection="1">
      <alignment horizontal="center"/>
      <protection locked="0"/>
    </xf>
    <xf numFmtId="0" fontId="2" fillId="0" borderId="10" xfId="3" applyFont="1" applyBorder="1"/>
    <xf numFmtId="0" fontId="15" fillId="2" borderId="8" xfId="3" applyFont="1" applyFill="1" applyBorder="1" applyAlignment="1">
      <alignment horizontal="right"/>
    </xf>
    <xf numFmtId="0" fontId="15" fillId="2" borderId="10" xfId="3" applyFont="1" applyFill="1" applyBorder="1" applyAlignment="1">
      <alignment horizontal="right"/>
    </xf>
    <xf numFmtId="41" fontId="9" fillId="2" borderId="8" xfId="3" applyNumberFormat="1" applyFont="1" applyFill="1" applyBorder="1" applyAlignment="1" applyProtection="1">
      <alignment horizontal="left" wrapText="1"/>
    </xf>
    <xf numFmtId="41" fontId="9" fillId="2" borderId="9" xfId="3" applyNumberFormat="1" applyFont="1" applyFill="1" applyBorder="1" applyAlignment="1" applyProtection="1">
      <alignment horizontal="left" wrapText="1"/>
    </xf>
    <xf numFmtId="41" fontId="9" fillId="2" borderId="10" xfId="3" applyNumberFormat="1" applyFont="1" applyFill="1" applyBorder="1" applyAlignment="1" applyProtection="1">
      <alignment horizontal="left" wrapText="1"/>
    </xf>
    <xf numFmtId="49" fontId="17" fillId="2" borderId="8" xfId="3" applyNumberFormat="1" applyFont="1" applyFill="1" applyBorder="1" applyAlignment="1" applyProtection="1">
      <alignment horizontal="left" wrapText="1"/>
    </xf>
    <xf numFmtId="49" fontId="17" fillId="2" borderId="9" xfId="3" applyNumberFormat="1" applyFont="1" applyFill="1" applyBorder="1" applyAlignment="1" applyProtection="1">
      <alignment horizontal="left" wrapText="1"/>
    </xf>
    <xf numFmtId="49" fontId="17" fillId="2" borderId="10" xfId="3" applyNumberFormat="1" applyFont="1" applyFill="1" applyBorder="1" applyAlignment="1" applyProtection="1">
      <alignment horizontal="left" wrapText="1"/>
    </xf>
    <xf numFmtId="0" fontId="17" fillId="2" borderId="8" xfId="3" applyFont="1" applyFill="1" applyBorder="1" applyAlignment="1">
      <alignment horizontal="right"/>
    </xf>
    <xf numFmtId="0" fontId="17" fillId="2" borderId="10" xfId="3" applyFont="1" applyFill="1" applyBorder="1" applyAlignment="1">
      <alignment horizontal="right"/>
    </xf>
    <xf numFmtId="0" fontId="15" fillId="2" borderId="9" xfId="3" applyNumberFormat="1" applyFont="1" applyFill="1" applyBorder="1" applyAlignment="1" applyProtection="1">
      <alignment horizontal="center"/>
      <protection locked="0"/>
    </xf>
    <xf numFmtId="0" fontId="15" fillId="2" borderId="10" xfId="3" applyNumberFormat="1" applyFont="1" applyFill="1" applyBorder="1" applyAlignment="1" applyProtection="1">
      <alignment horizontal="center"/>
      <protection locked="0"/>
    </xf>
    <xf numFmtId="0" fontId="15" fillId="2" borderId="10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2" borderId="15" xfId="3" applyFont="1" applyFill="1" applyBorder="1" applyAlignment="1">
      <alignment horizontal="center"/>
    </xf>
    <xf numFmtId="0" fontId="3" fillId="2" borderId="20" xfId="3" applyFont="1" applyFill="1" applyBorder="1" applyAlignment="1">
      <alignment horizontal="center"/>
    </xf>
    <xf numFmtId="0" fontId="3" fillId="2" borderId="21" xfId="3" applyFont="1" applyFill="1" applyBorder="1" applyAlignment="1">
      <alignment horizontal="center"/>
    </xf>
    <xf numFmtId="0" fontId="6" fillId="6" borderId="24" xfId="3" applyFont="1" applyFill="1" applyBorder="1" applyAlignment="1">
      <alignment horizontal="left"/>
    </xf>
    <xf numFmtId="0" fontId="6" fillId="6" borderId="1" xfId="3" applyFont="1" applyFill="1" applyBorder="1" applyAlignment="1">
      <alignment horizontal="left"/>
    </xf>
    <xf numFmtId="0" fontId="6" fillId="6" borderId="25" xfId="3" applyFont="1" applyFill="1" applyBorder="1" applyAlignment="1">
      <alignment horizontal="left"/>
    </xf>
    <xf numFmtId="0" fontId="3" fillId="2" borderId="24" xfId="3" applyFont="1" applyFill="1" applyBorder="1" applyAlignment="1">
      <alignment horizontal="center"/>
    </xf>
    <xf numFmtId="0" fontId="3" fillId="2" borderId="25" xfId="3" applyFont="1" applyFill="1" applyBorder="1" applyAlignment="1">
      <alignment horizontal="center"/>
    </xf>
    <xf numFmtId="0" fontId="3" fillId="2" borderId="0" xfId="3" applyFont="1" applyFill="1" applyAlignment="1" applyProtection="1">
      <alignment horizontal="left"/>
    </xf>
    <xf numFmtId="0" fontId="3" fillId="6" borderId="8" xfId="3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41" fontId="8" fillId="2" borderId="8" xfId="3" applyNumberFormat="1" applyFont="1" applyFill="1" applyBorder="1" applyAlignment="1" applyProtection="1">
      <alignment horizontal="center"/>
    </xf>
    <xf numFmtId="41" fontId="8" fillId="2" borderId="10" xfId="3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Alignment="1" applyProtection="1">
      <alignment horizontal="center"/>
    </xf>
    <xf numFmtId="164" fontId="6" fillId="0" borderId="10" xfId="1" applyNumberFormat="1" applyFont="1" applyFill="1" applyBorder="1" applyAlignment="1" applyProtection="1">
      <alignment horizontal="center"/>
    </xf>
    <xf numFmtId="0" fontId="2" fillId="2" borderId="0" xfId="3" applyFont="1" applyFill="1" applyAlignment="1">
      <alignment horizontal="left"/>
    </xf>
    <xf numFmtId="0" fontId="9" fillId="6" borderId="8" xfId="3" applyFont="1" applyFill="1" applyBorder="1" applyAlignment="1">
      <alignment horizontal="left"/>
    </xf>
    <xf numFmtId="0" fontId="9" fillId="6" borderId="9" xfId="3" applyFont="1" applyFill="1" applyBorder="1" applyAlignment="1">
      <alignment horizontal="left"/>
    </xf>
    <xf numFmtId="0" fontId="9" fillId="6" borderId="1" xfId="3" applyFont="1" applyFill="1" applyBorder="1" applyAlignment="1">
      <alignment horizontal="left"/>
    </xf>
    <xf numFmtId="0" fontId="9" fillId="6" borderId="10" xfId="3" applyFont="1" applyFill="1" applyBorder="1" applyAlignment="1">
      <alignment horizontal="left"/>
    </xf>
    <xf numFmtId="42" fontId="6" fillId="0" borderId="8" xfId="3" applyNumberFormat="1" applyFont="1" applyFill="1" applyBorder="1" applyAlignment="1" applyProtection="1">
      <alignment horizontal="center"/>
    </xf>
    <xf numFmtId="42" fontId="6" fillId="0" borderId="10" xfId="3" applyNumberFormat="1" applyFont="1" applyFill="1" applyBorder="1" applyAlignment="1" applyProtection="1">
      <alignment horizontal="center"/>
    </xf>
    <xf numFmtId="0" fontId="3" fillId="6" borderId="1" xfId="3" applyFont="1" applyFill="1" applyBorder="1" applyAlignment="1">
      <alignment horizontal="center"/>
    </xf>
    <xf numFmtId="41" fontId="7" fillId="2" borderId="20" xfId="3" applyNumberFormat="1" applyFont="1" applyFill="1" applyBorder="1" applyAlignment="1" applyProtection="1">
      <alignment horizontal="center"/>
    </xf>
    <xf numFmtId="41" fontId="7" fillId="2" borderId="21" xfId="3" applyNumberFormat="1" applyFont="1" applyFill="1" applyBorder="1" applyAlignment="1" applyProtection="1">
      <alignment horizontal="center"/>
    </xf>
    <xf numFmtId="0" fontId="3" fillId="6" borderId="8" xfId="3" quotePrefix="1" applyFont="1" applyFill="1" applyBorder="1" applyAlignment="1">
      <alignment horizontal="center"/>
    </xf>
    <xf numFmtId="0" fontId="3" fillId="6" borderId="2" xfId="3" applyFont="1" applyFill="1" applyBorder="1" applyAlignment="1">
      <alignment horizontal="center"/>
    </xf>
    <xf numFmtId="0" fontId="3" fillId="2" borderId="0" xfId="3" quotePrefix="1" applyFont="1" applyFill="1" applyAlignment="1">
      <alignment horizontal="center"/>
    </xf>
    <xf numFmtId="0" fontId="5" fillId="2" borderId="0" xfId="3" applyFont="1" applyFill="1" applyBorder="1" applyAlignment="1" applyProtection="1">
      <alignment horizontal="left" vertical="center"/>
      <protection locked="0"/>
    </xf>
    <xf numFmtId="0" fontId="12" fillId="5" borderId="3" xfId="3" applyFont="1" applyFill="1" applyBorder="1" applyAlignment="1">
      <alignment horizontal="center"/>
    </xf>
    <xf numFmtId="0" fontId="12" fillId="5" borderId="4" xfId="3" applyFont="1" applyFill="1" applyBorder="1" applyAlignment="1">
      <alignment horizontal="center"/>
    </xf>
    <xf numFmtId="0" fontId="12" fillId="5" borderId="5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0" xfId="3" quotePrefix="1" applyFont="1" applyFill="1" applyBorder="1" applyAlignment="1">
      <alignment horizontal="center"/>
    </xf>
    <xf numFmtId="0" fontId="3" fillId="6" borderId="0" xfId="3" quotePrefix="1" applyFont="1" applyFill="1" applyBorder="1" applyAlignment="1">
      <alignment horizontal="center"/>
    </xf>
    <xf numFmtId="0" fontId="3" fillId="6" borderId="21" xfId="3" quotePrefix="1" applyFont="1" applyFill="1" applyBorder="1" applyAlignment="1">
      <alignment horizontal="center"/>
    </xf>
  </cellXfs>
  <cellStyles count="15">
    <cellStyle name="Comma 2" xfId="8"/>
    <cellStyle name="Currency" xfId="1" builtinId="4"/>
    <cellStyle name="Currency 2" xfId="7"/>
    <cellStyle name="Currency 3" xfId="6"/>
    <cellStyle name="Hyperlink 2" xfId="9"/>
    <cellStyle name="Normal" xfId="0" builtinId="0"/>
    <cellStyle name="Normal 2" xfId="3"/>
    <cellStyle name="Normal 3" xfId="5"/>
    <cellStyle name="Normal 3 2" xfId="10"/>
    <cellStyle name="Normal 4" xfId="11"/>
    <cellStyle name="Normal 5" xfId="12"/>
    <cellStyle name="Normal 6" xfId="14"/>
    <cellStyle name="Percent" xfId="2" builtinId="5"/>
    <cellStyle name="Percent 2" xfId="1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338087</xdr:colOff>
      <xdr:row>27</xdr:row>
      <xdr:rowOff>171346</xdr:rowOff>
    </xdr:from>
    <xdr:to>
      <xdr:col>14</xdr:col>
      <xdr:colOff>310219</xdr:colOff>
      <xdr:row>34</xdr:row>
      <xdr:rowOff>89411</xdr:rowOff>
    </xdr:to>
    <xdr:sp macro="" textlink="">
      <xdr:nvSpPr>
        <xdr:cNvPr id="2" name="TextBox 1"/>
        <xdr:cNvSpPr txBox="1"/>
      </xdr:nvSpPr>
      <xdr:spPr>
        <a:xfrm rot="20875501">
          <a:off x="3986162" y="7086496"/>
          <a:ext cx="6877757" cy="131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0">
              <a:solidFill>
                <a:schemeClr val="bg1">
                  <a:lumMod val="65000"/>
                </a:schemeClr>
              </a:solidFill>
            </a:rPr>
            <a:t>  S A M P L E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600075</xdr:colOff>
          <xdr:row>42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ZSU~1.LAP\AppData\Local\Temp\XPgrpwise\1.%20ADP%20-%20Non-ODF(DCR%20&amp;%20Residential)_FY%2011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lislee\AppData\Roaming\Microsoft\Excel\H0001%20-%20Assess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L:\SHARE\Providers_Budget_Narrative_JustF_Renewal_3-17-15.d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8">
    <oleItems>
      <oleItem name="'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7"/>
  <sheetViews>
    <sheetView tabSelected="1" view="pageBreakPreview" zoomScale="73" zoomScaleNormal="83" zoomScaleSheetLayoutView="73" workbookViewId="0">
      <selection sqref="A1:R1"/>
    </sheetView>
  </sheetViews>
  <sheetFormatPr defaultColWidth="9.140625" defaultRowHeight="15.75" x14ac:dyDescent="0.25"/>
  <cols>
    <col min="1" max="1" width="10.28515625" style="335" bestFit="1" customWidth="1"/>
    <col min="2" max="6" width="9.140625" style="335"/>
    <col min="7" max="7" width="13.140625" style="335" customWidth="1"/>
    <col min="8" max="8" width="12" style="335" customWidth="1"/>
    <col min="9" max="9" width="1.28515625" style="335" customWidth="1"/>
    <col min="10" max="10" width="10" style="335" customWidth="1"/>
    <col min="11" max="11" width="1.28515625" style="335" customWidth="1"/>
    <col min="12" max="12" width="9.140625" style="335"/>
    <col min="13" max="13" width="17.140625" style="335" customWidth="1"/>
    <col min="14" max="15" width="9.140625" style="335"/>
    <col min="16" max="16" width="4.85546875" style="335" customWidth="1"/>
    <col min="17" max="17" width="4" style="335" customWidth="1"/>
    <col min="18" max="18" width="16.28515625" style="335" customWidth="1"/>
    <col min="19" max="19" width="1" style="335" customWidth="1"/>
    <col min="20" max="20" width="9.7109375" style="335" customWidth="1"/>
    <col min="21" max="21" width="4.28515625" style="335" customWidth="1"/>
    <col min="22" max="16384" width="9.140625" style="335"/>
  </cols>
  <sheetData>
    <row r="1" spans="1:20" s="334" customFormat="1" ht="18.75" x14ac:dyDescent="0.3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20" s="334" customFormat="1" ht="18.75" x14ac:dyDescent="0.3">
      <c r="A2" s="412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</row>
    <row r="3" spans="1:20" s="334" customFormat="1" ht="18.75" x14ac:dyDescent="0.3">
      <c r="A3" s="412" t="s">
        <v>247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</row>
    <row r="4" spans="1:20" s="334" customFormat="1" ht="18.75" x14ac:dyDescent="0.3">
      <c r="A4" s="412" t="s">
        <v>287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</row>
    <row r="5" spans="1:20" s="334" customFormat="1" ht="19.899999999999999" customHeight="1" x14ac:dyDescent="0.25">
      <c r="A5" s="335"/>
      <c r="B5" s="335"/>
      <c r="C5" s="335"/>
      <c r="L5" s="336"/>
      <c r="M5" s="336"/>
      <c r="O5" s="337"/>
      <c r="P5" s="410" t="s">
        <v>273</v>
      </c>
      <c r="Q5" s="410"/>
      <c r="R5" s="410"/>
      <c r="S5" s="410"/>
      <c r="T5" s="410"/>
    </row>
    <row r="6" spans="1:20" ht="19.899999999999999" customHeight="1" x14ac:dyDescent="0.25">
      <c r="Q6" s="338"/>
      <c r="R6" s="339" t="s">
        <v>274</v>
      </c>
    </row>
    <row r="7" spans="1:20" s="347" customFormat="1" ht="21.75" customHeight="1" x14ac:dyDescent="0.25">
      <c r="A7" s="340" t="s">
        <v>248</v>
      </c>
      <c r="B7" s="341"/>
      <c r="C7" s="411"/>
      <c r="D7" s="411"/>
      <c r="E7" s="411"/>
      <c r="F7" s="342"/>
      <c r="G7" s="343"/>
      <c r="H7" s="343"/>
      <c r="I7" s="343"/>
      <c r="J7" s="344"/>
      <c r="K7" s="343"/>
      <c r="L7" s="343"/>
      <c r="M7" s="343"/>
      <c r="N7" s="343"/>
      <c r="O7" s="345"/>
      <c r="P7" s="343"/>
      <c r="Q7" s="346"/>
      <c r="R7" s="339" t="s">
        <v>275</v>
      </c>
      <c r="S7" s="345"/>
    </row>
    <row r="8" spans="1:20" s="347" customFormat="1" ht="21" customHeight="1" x14ac:dyDescent="0.25">
      <c r="A8" s="343" t="s">
        <v>285</v>
      </c>
      <c r="B8" s="343"/>
      <c r="C8" s="348" t="s">
        <v>293</v>
      </c>
      <c r="D8" s="348"/>
      <c r="E8" s="348"/>
      <c r="F8" s="349"/>
      <c r="G8" s="349"/>
      <c r="H8" s="349"/>
      <c r="I8" s="349"/>
      <c r="J8" s="349"/>
      <c r="K8" s="343"/>
      <c r="L8" s="343"/>
      <c r="M8" s="343"/>
      <c r="N8" s="343"/>
      <c r="O8" s="343"/>
      <c r="P8" s="343"/>
      <c r="Q8" s="346"/>
      <c r="R8" s="339" t="s">
        <v>276</v>
      </c>
      <c r="S8" s="350"/>
    </row>
    <row r="9" spans="1:20" s="347" customFormat="1" ht="22.5" customHeight="1" x14ac:dyDescent="0.25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51"/>
      <c r="R9" s="339"/>
      <c r="S9" s="350"/>
    </row>
    <row r="10" spans="1:20" s="347" customFormat="1" ht="30" customHeight="1" x14ac:dyDescent="0.25">
      <c r="A10" s="343" t="s">
        <v>249</v>
      </c>
      <c r="B10" s="343"/>
      <c r="C10" s="343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343"/>
      <c r="O10" s="343" t="s">
        <v>250</v>
      </c>
      <c r="P10" s="409"/>
      <c r="Q10" s="409"/>
      <c r="R10" s="409"/>
      <c r="S10" s="343"/>
    </row>
    <row r="11" spans="1:20" s="347" customFormat="1" ht="33.75" customHeight="1" x14ac:dyDescent="0.25">
      <c r="A11" s="343" t="s">
        <v>251</v>
      </c>
      <c r="B11" s="343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343"/>
      <c r="O11" s="343" t="s">
        <v>252</v>
      </c>
      <c r="P11" s="409"/>
      <c r="Q11" s="409"/>
      <c r="R11" s="409"/>
      <c r="S11" s="343"/>
    </row>
    <row r="12" spans="1:20" s="347" customFormat="1" ht="37.5" customHeight="1" x14ac:dyDescent="0.25">
      <c r="A12" s="343" t="s">
        <v>253</v>
      </c>
      <c r="B12" s="343"/>
      <c r="C12" s="409"/>
      <c r="D12" s="409"/>
      <c r="E12" s="419" t="s">
        <v>254</v>
      </c>
      <c r="F12" s="420"/>
      <c r="G12" s="421" t="s">
        <v>288</v>
      </c>
      <c r="H12" s="421"/>
      <c r="I12" s="351"/>
      <c r="J12" s="351"/>
      <c r="K12" s="352"/>
      <c r="L12" s="423" t="s">
        <v>272</v>
      </c>
      <c r="M12" s="423"/>
      <c r="N12" s="422">
        <v>42736</v>
      </c>
      <c r="O12" s="422"/>
      <c r="P12" s="353" t="s">
        <v>255</v>
      </c>
      <c r="Q12" s="422">
        <v>42916</v>
      </c>
      <c r="R12" s="422"/>
      <c r="S12" s="350"/>
    </row>
    <row r="13" spans="1:20" s="347" customFormat="1" ht="31.5" customHeight="1" x14ac:dyDescent="0.25">
      <c r="A13" s="413" t="s">
        <v>256</v>
      </c>
      <c r="B13" s="413"/>
      <c r="C13" s="414"/>
      <c r="D13" s="414"/>
      <c r="E13" s="419" t="s">
        <v>286</v>
      </c>
      <c r="F13" s="420"/>
      <c r="G13" s="415" t="s">
        <v>289</v>
      </c>
      <c r="H13" s="416"/>
      <c r="I13" s="351"/>
      <c r="J13" s="351"/>
      <c r="K13" s="343"/>
      <c r="L13" s="417" t="s">
        <v>257</v>
      </c>
      <c r="M13" s="417"/>
      <c r="N13" s="409"/>
      <c r="O13" s="409"/>
      <c r="P13" s="418"/>
      <c r="Q13" s="418"/>
      <c r="R13" s="418"/>
      <c r="S13" s="350"/>
    </row>
    <row r="14" spans="1:20" s="347" customFormat="1" ht="31.5" customHeight="1" x14ac:dyDescent="0.25">
      <c r="A14" s="424" t="s">
        <v>258</v>
      </c>
      <c r="B14" s="424"/>
      <c r="C14" s="425"/>
      <c r="D14" s="425"/>
      <c r="E14" s="343"/>
      <c r="F14" s="354"/>
      <c r="G14" s="426"/>
      <c r="H14" s="427"/>
      <c r="I14" s="355"/>
      <c r="J14" s="355"/>
      <c r="K14" s="343"/>
      <c r="L14" s="417" t="s">
        <v>259</v>
      </c>
      <c r="M14" s="417"/>
      <c r="N14" s="428"/>
      <c r="O14" s="429"/>
      <c r="P14" s="429"/>
      <c r="Q14" s="429"/>
      <c r="R14" s="429"/>
      <c r="S14" s="350"/>
    </row>
    <row r="15" spans="1:20" s="347" customFormat="1" ht="31.5" customHeight="1" x14ac:dyDescent="0.25">
      <c r="A15" s="354"/>
      <c r="B15" s="354"/>
      <c r="C15" s="356"/>
      <c r="D15" s="356"/>
      <c r="E15" s="343"/>
      <c r="F15" s="354"/>
      <c r="G15" s="357"/>
      <c r="H15" s="355"/>
      <c r="I15" s="355"/>
      <c r="J15" s="355"/>
      <c r="K15" s="343"/>
      <c r="L15" s="358" t="s">
        <v>295</v>
      </c>
      <c r="M15" s="358"/>
      <c r="N15" s="359"/>
      <c r="O15" s="360"/>
      <c r="P15" s="360"/>
      <c r="Q15" s="360"/>
      <c r="R15" s="360"/>
      <c r="S15" s="350"/>
    </row>
    <row r="16" spans="1:20" s="347" customFormat="1" ht="39" customHeight="1" x14ac:dyDescent="0.25">
      <c r="A16" s="363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</row>
    <row r="17" spans="1:21" s="347" customFormat="1" ht="30" customHeight="1" x14ac:dyDescent="0.25">
      <c r="A17" s="386" t="s">
        <v>260</v>
      </c>
      <c r="B17" s="363"/>
      <c r="C17" s="363"/>
      <c r="D17" s="363"/>
      <c r="E17" s="363"/>
      <c r="F17" s="363"/>
      <c r="G17" s="406" t="s">
        <v>261</v>
      </c>
      <c r="H17" s="406"/>
      <c r="I17" s="380"/>
      <c r="J17" s="380"/>
      <c r="K17" s="363"/>
      <c r="L17" s="407" t="s">
        <v>262</v>
      </c>
      <c r="M17" s="407"/>
      <c r="N17" s="381"/>
      <c r="O17" s="382"/>
      <c r="P17" s="382"/>
      <c r="Q17" s="383"/>
      <c r="R17" s="383"/>
      <c r="S17" s="363"/>
      <c r="T17" s="363"/>
      <c r="U17" s="363"/>
    </row>
    <row r="18" spans="1:21" s="347" customFormat="1" ht="33" customHeight="1" x14ac:dyDescent="0.25">
      <c r="A18" s="363" t="s">
        <v>300</v>
      </c>
      <c r="B18" s="363"/>
      <c r="C18" s="363"/>
      <c r="D18" s="363"/>
      <c r="E18" s="363"/>
      <c r="F18" s="363"/>
      <c r="G18" s="399"/>
      <c r="H18" s="399"/>
      <c r="I18" s="364"/>
      <c r="J18" s="364"/>
      <c r="K18" s="363"/>
      <c r="L18" s="404" t="s">
        <v>280</v>
      </c>
      <c r="M18" s="405"/>
      <c r="N18" s="405"/>
      <c r="O18" s="405"/>
      <c r="P18" s="405"/>
      <c r="Q18" s="365"/>
      <c r="R18" s="366"/>
      <c r="S18" s="363"/>
      <c r="T18" s="363"/>
      <c r="U18" s="363"/>
    </row>
    <row r="19" spans="1:21" s="347" customFormat="1" ht="31.5" customHeight="1" x14ac:dyDescent="0.25">
      <c r="A19" s="367" t="s">
        <v>298</v>
      </c>
      <c r="B19" s="367"/>
      <c r="C19" s="367"/>
      <c r="D19" s="367"/>
      <c r="E19" s="363"/>
      <c r="F19" s="363"/>
      <c r="G19" s="399"/>
      <c r="H19" s="399"/>
      <c r="I19" s="364"/>
      <c r="J19" s="364"/>
      <c r="K19" s="363"/>
      <c r="L19" s="400" t="s">
        <v>281</v>
      </c>
      <c r="M19" s="401"/>
      <c r="N19" s="401"/>
      <c r="O19" s="401"/>
      <c r="P19" s="401"/>
      <c r="Q19" s="365"/>
      <c r="R19" s="368"/>
      <c r="S19" s="363"/>
      <c r="T19" s="363"/>
      <c r="U19" s="363"/>
    </row>
    <row r="20" spans="1:21" s="347" customFormat="1" ht="30" customHeight="1" x14ac:dyDescent="0.25">
      <c r="A20" s="367" t="s">
        <v>290</v>
      </c>
      <c r="B20" s="367"/>
      <c r="C20" s="367"/>
      <c r="D20" s="367"/>
      <c r="E20" s="363"/>
      <c r="F20" s="363"/>
      <c r="G20" s="399"/>
      <c r="H20" s="399"/>
      <c r="I20" s="364"/>
      <c r="J20" s="364"/>
      <c r="K20" s="363"/>
      <c r="L20" s="400" t="s">
        <v>282</v>
      </c>
      <c r="M20" s="401"/>
      <c r="N20" s="401"/>
      <c r="O20" s="401"/>
      <c r="P20" s="401"/>
      <c r="Q20" s="365"/>
      <c r="R20" s="369"/>
      <c r="S20" s="363"/>
      <c r="T20" s="363"/>
      <c r="U20" s="363"/>
    </row>
    <row r="21" spans="1:21" s="347" customFormat="1" ht="33.75" customHeight="1" x14ac:dyDescent="0.25">
      <c r="A21" s="363" t="s">
        <v>291</v>
      </c>
      <c r="B21" s="363"/>
      <c r="C21" s="363"/>
      <c r="D21" s="363"/>
      <c r="E21" s="363"/>
      <c r="F21" s="363"/>
      <c r="G21" s="399"/>
      <c r="H21" s="399"/>
      <c r="I21" s="364"/>
      <c r="J21" s="364"/>
      <c r="K21" s="363"/>
      <c r="L21" s="400" t="s">
        <v>292</v>
      </c>
      <c r="M21" s="401"/>
      <c r="N21" s="401"/>
      <c r="O21" s="401"/>
      <c r="P21" s="401"/>
      <c r="Q21" s="365"/>
      <c r="R21" s="370"/>
      <c r="S21" s="363"/>
      <c r="T21" s="363"/>
      <c r="U21" s="363"/>
    </row>
    <row r="22" spans="1:21" s="347" customFormat="1" ht="30.75" customHeight="1" x14ac:dyDescent="0.25">
      <c r="A22" s="363" t="s">
        <v>299</v>
      </c>
      <c r="B22" s="363"/>
      <c r="C22" s="363"/>
      <c r="D22" s="363"/>
      <c r="E22" s="363"/>
      <c r="F22" s="363"/>
      <c r="G22" s="399"/>
      <c r="H22" s="399"/>
      <c r="I22" s="364"/>
      <c r="J22" s="364"/>
      <c r="K22" s="363"/>
      <c r="L22" s="400"/>
      <c r="M22" s="401"/>
      <c r="N22" s="401"/>
      <c r="O22" s="401"/>
      <c r="P22" s="401"/>
      <c r="Q22" s="365"/>
      <c r="R22" s="371"/>
      <c r="S22" s="363"/>
      <c r="T22" s="363"/>
      <c r="U22" s="363"/>
    </row>
    <row r="23" spans="1:21" s="347" customFormat="1" ht="30.75" customHeight="1" thickBot="1" x14ac:dyDescent="0.3">
      <c r="A23" s="387" t="s">
        <v>284</v>
      </c>
      <c r="B23" s="363"/>
      <c r="C23" s="363"/>
      <c r="D23" s="363"/>
      <c r="E23" s="363"/>
      <c r="F23" s="363"/>
      <c r="G23" s="403">
        <f>SUM(G18:H22)</f>
        <v>0</v>
      </c>
      <c r="H23" s="403"/>
      <c r="I23" s="372"/>
      <c r="J23" s="372"/>
      <c r="K23" s="363"/>
      <c r="L23" s="404" t="s">
        <v>283</v>
      </c>
      <c r="M23" s="405"/>
      <c r="N23" s="405"/>
      <c r="O23" s="405"/>
      <c r="P23" s="405"/>
      <c r="Q23" s="365"/>
      <c r="R23" s="373">
        <f>SUM(R18:R22)</f>
        <v>0</v>
      </c>
      <c r="S23" s="363"/>
      <c r="T23" s="363"/>
      <c r="U23" s="363"/>
    </row>
    <row r="24" spans="1:21" s="347" customFormat="1" ht="30.75" customHeight="1" thickTop="1" thickBot="1" x14ac:dyDescent="0.3">
      <c r="A24" s="361"/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3"/>
      <c r="T24" s="363"/>
      <c r="U24" s="363"/>
    </row>
    <row r="25" spans="1:21" s="347" customFormat="1" ht="20.100000000000001" customHeight="1" x14ac:dyDescent="0.25">
      <c r="A25" s="362"/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3"/>
    </row>
    <row r="26" spans="1:21" s="347" customFormat="1" ht="51" customHeight="1" x14ac:dyDescent="0.25">
      <c r="A26" s="363" t="s">
        <v>263</v>
      </c>
      <c r="B26" s="363"/>
      <c r="C26" s="363"/>
      <c r="D26" s="393"/>
      <c r="E26" s="393"/>
      <c r="F26" s="393"/>
      <c r="G26" s="393"/>
      <c r="H26" s="393"/>
      <c r="I26" s="363"/>
      <c r="J26" s="363"/>
      <c r="K26" s="363"/>
      <c r="L26" s="363"/>
      <c r="M26" s="374" t="s">
        <v>297</v>
      </c>
      <c r="N26" s="389"/>
      <c r="O26" s="390"/>
      <c r="P26" s="390"/>
      <c r="Q26" s="363"/>
      <c r="R26" s="363"/>
      <c r="S26" s="363"/>
      <c r="T26" s="363"/>
      <c r="U26" s="363"/>
    </row>
    <row r="27" spans="1:21" s="347" customFormat="1" ht="20.100000000000001" customHeight="1" x14ac:dyDescent="0.25">
      <c r="A27" s="363"/>
      <c r="B27" s="363"/>
      <c r="C27" s="363"/>
      <c r="D27" s="388" t="s">
        <v>265</v>
      </c>
      <c r="E27" s="391"/>
      <c r="F27" s="391"/>
      <c r="G27" s="391"/>
      <c r="H27" s="391"/>
      <c r="I27" s="375"/>
      <c r="J27" s="375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</row>
    <row r="28" spans="1:21" s="347" customFormat="1" ht="39" customHeight="1" x14ac:dyDescent="0.25">
      <c r="A28" s="363"/>
      <c r="B28" s="363"/>
      <c r="C28" s="363"/>
      <c r="D28" s="392"/>
      <c r="E28" s="392"/>
      <c r="F28" s="392"/>
      <c r="G28" s="392"/>
      <c r="H28" s="392"/>
      <c r="I28" s="376"/>
      <c r="J28" s="375"/>
      <c r="K28" s="363"/>
      <c r="L28" s="363"/>
      <c r="M28" s="363" t="s">
        <v>264</v>
      </c>
      <c r="N28" s="390"/>
      <c r="O28" s="390"/>
      <c r="P28" s="390"/>
      <c r="Q28" s="363"/>
      <c r="R28" s="363"/>
      <c r="S28" s="363"/>
      <c r="T28" s="363"/>
      <c r="U28" s="363"/>
    </row>
    <row r="29" spans="1:21" s="347" customFormat="1" ht="20.100000000000001" customHeight="1" thickBot="1" x14ac:dyDescent="0.3">
      <c r="A29" s="361"/>
      <c r="B29" s="361"/>
      <c r="C29" s="361"/>
      <c r="D29" s="395" t="s">
        <v>296</v>
      </c>
      <c r="E29" s="395"/>
      <c r="F29" s="395"/>
      <c r="G29" s="395"/>
      <c r="H29" s="395"/>
      <c r="I29" s="377"/>
      <c r="J29" s="377"/>
      <c r="K29" s="361"/>
      <c r="L29" s="361"/>
      <c r="M29" s="361"/>
      <c r="N29" s="402"/>
      <c r="O29" s="402"/>
      <c r="P29" s="402"/>
      <c r="Q29" s="361"/>
      <c r="R29" s="361"/>
      <c r="S29" s="361"/>
      <c r="T29" s="361"/>
      <c r="U29" s="363"/>
    </row>
    <row r="30" spans="1:21" s="347" customFormat="1" ht="30" customHeight="1" x14ac:dyDescent="0.25">
      <c r="A30" s="363"/>
      <c r="B30" s="363"/>
      <c r="C30" s="363"/>
      <c r="D30" s="363"/>
      <c r="E30" s="363"/>
      <c r="F30" s="363"/>
      <c r="G30" s="396" t="s">
        <v>266</v>
      </c>
      <c r="H30" s="397"/>
      <c r="I30" s="397"/>
      <c r="J30" s="397"/>
      <c r="K30" s="397"/>
      <c r="L30" s="398"/>
      <c r="M30" s="363"/>
      <c r="N30" s="363"/>
      <c r="O30" s="363"/>
      <c r="P30" s="363"/>
      <c r="Q30" s="363"/>
      <c r="R30" s="363"/>
      <c r="S30" s="363"/>
      <c r="T30" s="363"/>
      <c r="U30" s="363"/>
    </row>
    <row r="31" spans="1:21" s="347" customFormat="1" ht="20.100000000000001" customHeight="1" x14ac:dyDescent="0.25">
      <c r="A31" s="363" t="s">
        <v>267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</row>
    <row r="32" spans="1:21" s="347" customFormat="1" ht="15" customHeight="1" x14ac:dyDescent="0.25">
      <c r="A32" s="363"/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</row>
    <row r="33" spans="1:21" s="347" customFormat="1" ht="31.5" customHeight="1" x14ac:dyDescent="0.25">
      <c r="A33" s="363" t="s">
        <v>268</v>
      </c>
      <c r="B33" s="363"/>
      <c r="C33" s="363"/>
      <c r="D33" s="394"/>
      <c r="E33" s="394"/>
      <c r="F33" s="394"/>
      <c r="G33" s="394"/>
      <c r="H33" s="394"/>
      <c r="I33" s="363"/>
      <c r="J33" s="363"/>
      <c r="K33" s="363"/>
      <c r="L33" s="363"/>
      <c r="M33" s="378" t="s">
        <v>248</v>
      </c>
      <c r="N33" s="394"/>
      <c r="O33" s="394"/>
      <c r="P33" s="394"/>
      <c r="Q33" s="363"/>
      <c r="R33" s="363"/>
      <c r="S33" s="363"/>
      <c r="T33" s="363"/>
      <c r="U33" s="363"/>
    </row>
    <row r="34" spans="1:21" s="347" customFormat="1" ht="20.100000000000001" customHeight="1" x14ac:dyDescent="0.25">
      <c r="A34" s="363"/>
      <c r="B34" s="363"/>
      <c r="C34" s="363"/>
      <c r="D34" s="363"/>
      <c r="E34" s="363"/>
      <c r="F34" s="379" t="s">
        <v>269</v>
      </c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</row>
    <row r="35" spans="1:21" s="347" customFormat="1" ht="15" customHeight="1" x14ac:dyDescent="0.25">
      <c r="A35" s="363"/>
      <c r="B35" s="363"/>
      <c r="C35" s="363"/>
      <c r="D35" s="363"/>
      <c r="E35" s="363"/>
      <c r="F35" s="379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</row>
    <row r="36" spans="1:21" s="347" customFormat="1" ht="33" customHeight="1" x14ac:dyDescent="0.25">
      <c r="A36" s="363" t="s">
        <v>270</v>
      </c>
      <c r="B36" s="363"/>
      <c r="C36" s="363"/>
      <c r="D36" s="394"/>
      <c r="E36" s="394"/>
      <c r="F36" s="394"/>
      <c r="G36" s="394"/>
      <c r="H36" s="394"/>
      <c r="I36" s="363"/>
      <c r="J36" s="363"/>
      <c r="K36" s="363"/>
      <c r="L36" s="363"/>
      <c r="M36" s="378" t="s">
        <v>248</v>
      </c>
      <c r="N36" s="394"/>
      <c r="O36" s="394"/>
      <c r="P36" s="394"/>
      <c r="Q36" s="363"/>
      <c r="R36" s="363"/>
      <c r="S36" s="363"/>
      <c r="T36" s="363"/>
      <c r="U36" s="363"/>
    </row>
    <row r="37" spans="1:21" s="347" customFormat="1" ht="20.100000000000001" customHeight="1" x14ac:dyDescent="0.25">
      <c r="A37" s="363"/>
      <c r="B37" s="363"/>
      <c r="C37" s="363"/>
      <c r="D37" s="363"/>
      <c r="E37" s="363"/>
      <c r="F37" s="379" t="s">
        <v>269</v>
      </c>
      <c r="G37" s="363"/>
      <c r="H37" s="363"/>
      <c r="I37" s="363"/>
      <c r="J37" s="363"/>
      <c r="K37" s="363"/>
      <c r="L37" s="363"/>
      <c r="M37" s="378"/>
      <c r="N37" s="363"/>
      <c r="O37" s="363"/>
      <c r="P37" s="363"/>
      <c r="Q37" s="363"/>
      <c r="R37" s="363"/>
      <c r="S37" s="363"/>
      <c r="T37" s="363"/>
      <c r="U37" s="363"/>
    </row>
    <row r="38" spans="1:21" s="347" customFormat="1" ht="15" customHeight="1" x14ac:dyDescent="0.25">
      <c r="A38" s="363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</row>
    <row r="39" spans="1:21" s="347" customFormat="1" ht="29.25" customHeight="1" x14ac:dyDescent="0.25">
      <c r="A39" s="363" t="s">
        <v>294</v>
      </c>
      <c r="B39" s="363"/>
      <c r="C39" s="363"/>
      <c r="D39" s="394"/>
      <c r="E39" s="394"/>
      <c r="F39" s="394"/>
      <c r="G39" s="394"/>
      <c r="H39" s="394"/>
      <c r="I39" s="363"/>
      <c r="J39" s="363"/>
      <c r="K39" s="363"/>
      <c r="L39" s="363"/>
      <c r="M39" s="378" t="s">
        <v>248</v>
      </c>
      <c r="N39" s="394"/>
      <c r="O39" s="394"/>
      <c r="P39" s="394"/>
      <c r="Q39" s="363"/>
      <c r="R39" s="363"/>
      <c r="S39" s="363"/>
      <c r="T39" s="363"/>
      <c r="U39" s="363"/>
    </row>
    <row r="40" spans="1:21" s="347" customFormat="1" ht="20.100000000000001" customHeight="1" x14ac:dyDescent="0.25">
      <c r="A40" s="363"/>
      <c r="B40" s="363"/>
      <c r="C40" s="363"/>
      <c r="D40" s="363"/>
      <c r="E40" s="363"/>
      <c r="F40" s="379" t="s">
        <v>269</v>
      </c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</row>
    <row r="41" spans="1:21" s="347" customFormat="1" ht="20.100000000000001" customHeight="1" x14ac:dyDescent="0.25">
      <c r="A41" s="363"/>
      <c r="B41" s="363"/>
      <c r="C41" s="363"/>
      <c r="D41" s="363"/>
      <c r="E41" s="363"/>
      <c r="F41" s="363"/>
      <c r="G41" s="363"/>
      <c r="H41" s="363" t="s">
        <v>271</v>
      </c>
      <c r="I41" s="363"/>
      <c r="J41" s="363"/>
      <c r="K41" s="363"/>
      <c r="L41" s="363"/>
      <c r="M41" s="363"/>
      <c r="N41" s="394"/>
      <c r="O41" s="394"/>
      <c r="P41" s="394"/>
      <c r="Q41" s="363"/>
      <c r="R41" s="363"/>
      <c r="S41" s="363"/>
      <c r="T41" s="363"/>
      <c r="U41" s="363"/>
    </row>
    <row r="42" spans="1:21" s="347" customFormat="1" ht="20.100000000000001" customHeight="1" x14ac:dyDescent="0.25">
      <c r="A42" s="363"/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88" t="s">
        <v>117</v>
      </c>
      <c r="O42" s="388"/>
      <c r="P42" s="388"/>
      <c r="Q42" s="363"/>
      <c r="R42" s="363"/>
      <c r="S42" s="363"/>
      <c r="T42" s="363"/>
      <c r="U42" s="363"/>
    </row>
    <row r="43" spans="1:21" s="347" customFormat="1" ht="20.100000000000001" customHeight="1" x14ac:dyDescent="0.25">
      <c r="A43" s="363"/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84"/>
      <c r="S43" s="363"/>
      <c r="T43" s="363"/>
      <c r="U43" s="363"/>
    </row>
    <row r="44" spans="1:21" x14ac:dyDescent="0.25">
      <c r="A44" s="385"/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</row>
    <row r="45" spans="1:21" x14ac:dyDescent="0.25">
      <c r="A45" s="385"/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</row>
    <row r="46" spans="1:21" x14ac:dyDescent="0.25">
      <c r="A46" s="385"/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</row>
    <row r="47" spans="1:21" x14ac:dyDescent="0.25">
      <c r="A47" s="385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</row>
    <row r="48" spans="1:21" x14ac:dyDescent="0.25">
      <c r="A48" s="385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</row>
    <row r="49" spans="1:20" x14ac:dyDescent="0.25">
      <c r="A49" s="385"/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</row>
    <row r="50" spans="1:20" x14ac:dyDescent="0.25">
      <c r="A50" s="385"/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</row>
    <row r="51" spans="1:20" x14ac:dyDescent="0.25">
      <c r="A51" s="385"/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</row>
    <row r="52" spans="1:20" x14ac:dyDescent="0.25">
      <c r="A52" s="385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</row>
    <row r="53" spans="1:20" x14ac:dyDescent="0.25">
      <c r="A53" s="385"/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</row>
    <row r="54" spans="1:20" x14ac:dyDescent="0.25">
      <c r="A54" s="385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</row>
    <row r="55" spans="1:20" x14ac:dyDescent="0.25">
      <c r="A55" s="385"/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</row>
    <row r="56" spans="1:20" x14ac:dyDescent="0.25">
      <c r="A56" s="385"/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</row>
    <row r="57" spans="1:20" x14ac:dyDescent="0.25">
      <c r="A57" s="385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</row>
    <row r="58" spans="1:20" x14ac:dyDescent="0.25">
      <c r="A58" s="385"/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</row>
    <row r="59" spans="1:20" x14ac:dyDescent="0.25">
      <c r="A59" s="385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</row>
    <row r="165" spans="1:1" x14ac:dyDescent="0.25">
      <c r="A165" s="335" t="s">
        <v>279</v>
      </c>
    </row>
    <row r="255" spans="8:8" x14ac:dyDescent="0.25">
      <c r="H255" s="335" t="s">
        <v>278</v>
      </c>
    </row>
    <row r="256" spans="8:8" x14ac:dyDescent="0.25">
      <c r="H256" s="335" t="s">
        <v>115</v>
      </c>
    </row>
    <row r="257" spans="8:8" x14ac:dyDescent="0.25">
      <c r="H257" s="335" t="s">
        <v>277</v>
      </c>
    </row>
  </sheetData>
  <sheetProtection selectLockedCells="1"/>
  <mergeCells count="57">
    <mergeCell ref="A14:B14"/>
    <mergeCell ref="C14:D14"/>
    <mergeCell ref="G14:H14"/>
    <mergeCell ref="L14:M14"/>
    <mergeCell ref="N14:R14"/>
    <mergeCell ref="A1:R1"/>
    <mergeCell ref="A2:R2"/>
    <mergeCell ref="A3:R3"/>
    <mergeCell ref="A4:R4"/>
    <mergeCell ref="A13:B13"/>
    <mergeCell ref="C13:D13"/>
    <mergeCell ref="G13:H13"/>
    <mergeCell ref="L13:M13"/>
    <mergeCell ref="N13:R13"/>
    <mergeCell ref="E13:F13"/>
    <mergeCell ref="C12:D12"/>
    <mergeCell ref="E12:F12"/>
    <mergeCell ref="G12:H12"/>
    <mergeCell ref="N12:O12"/>
    <mergeCell ref="Q12:R12"/>
    <mergeCell ref="L12:M12"/>
    <mergeCell ref="C11:M11"/>
    <mergeCell ref="P11:R11"/>
    <mergeCell ref="P5:T5"/>
    <mergeCell ref="C7:E7"/>
    <mergeCell ref="D10:M10"/>
    <mergeCell ref="P10:R10"/>
    <mergeCell ref="G20:H20"/>
    <mergeCell ref="L20:P20"/>
    <mergeCell ref="G17:H17"/>
    <mergeCell ref="L17:M17"/>
    <mergeCell ref="G18:H18"/>
    <mergeCell ref="L18:P18"/>
    <mergeCell ref="G19:H19"/>
    <mergeCell ref="L19:P19"/>
    <mergeCell ref="G21:H21"/>
    <mergeCell ref="L21:P21"/>
    <mergeCell ref="G22:H22"/>
    <mergeCell ref="L22:P22"/>
    <mergeCell ref="N29:P29"/>
    <mergeCell ref="G23:H23"/>
    <mergeCell ref="L23:P23"/>
    <mergeCell ref="N42:P42"/>
    <mergeCell ref="N26:P26"/>
    <mergeCell ref="D27:H27"/>
    <mergeCell ref="D28:H28"/>
    <mergeCell ref="N28:P28"/>
    <mergeCell ref="D26:H26"/>
    <mergeCell ref="N41:P41"/>
    <mergeCell ref="N39:P39"/>
    <mergeCell ref="N36:P36"/>
    <mergeCell ref="N33:P33"/>
    <mergeCell ref="D39:H39"/>
    <mergeCell ref="D36:H36"/>
    <mergeCell ref="D33:H33"/>
    <mergeCell ref="D29:H29"/>
    <mergeCell ref="G30:L30"/>
  </mergeCells>
  <printOptions horizontalCentered="1"/>
  <pageMargins left="0" right="0" top="0.5" bottom="0.5" header="0.3" footer="0.3"/>
  <pageSetup scale="55" fitToHeight="0" orientation="portrait" r:id="rId1"/>
  <headerFooter>
    <oddFooter>&amp;CPage &amp;P of &amp;N&amp;R&amp;D</oddFooter>
  </headerFooter>
  <rowBreaks count="1" manualBreakCount="1">
    <brk id="42" max="19" man="1"/>
  </rowBreaks>
  <colBreaks count="1" manualBreakCount="1">
    <brk id="20" max="5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/>
  <dimension ref="A1:AL196"/>
  <sheetViews>
    <sheetView defaultGridColor="0" topLeftCell="A78" colorId="22" zoomScale="93" zoomScaleNormal="93" zoomScaleSheetLayoutView="100" workbookViewId="0">
      <selection activeCell="E151" sqref="E151:I153"/>
    </sheetView>
  </sheetViews>
  <sheetFormatPr defaultColWidth="5.140625" defaultRowHeight="20.25" x14ac:dyDescent="0.3"/>
  <cols>
    <col min="1" max="1" width="14.140625" style="1" customWidth="1"/>
    <col min="2" max="2" width="30.28515625" style="1" customWidth="1"/>
    <col min="3" max="3" width="10.28515625" style="1" customWidth="1"/>
    <col min="4" max="4" width="11" style="1" customWidth="1"/>
    <col min="5" max="5" width="11.42578125" style="1" customWidth="1"/>
    <col min="6" max="6" width="10.7109375" style="1" customWidth="1"/>
    <col min="7" max="7" width="5.5703125" style="1" customWidth="1"/>
    <col min="8" max="8" width="10.140625" style="1" customWidth="1"/>
    <col min="9" max="9" width="10.85546875" style="1" customWidth="1"/>
    <col min="10" max="10" width="12.5703125" style="1" hidden="1" customWidth="1"/>
    <col min="11" max="11" width="11.7109375" style="1" customWidth="1"/>
    <col min="12" max="12" width="12" style="1" customWidth="1"/>
    <col min="13" max="13" width="11.28515625" style="4" customWidth="1"/>
    <col min="14" max="15" width="12.42578125" style="4" customWidth="1"/>
    <col min="16" max="16" width="12.28515625" style="4" customWidth="1"/>
    <col min="17" max="17" width="11.5703125" style="4" customWidth="1"/>
    <col min="18" max="24" width="13.7109375" style="4" customWidth="1"/>
    <col min="25" max="25" width="14.28515625" style="4" customWidth="1"/>
    <col min="26" max="26" width="14.140625" style="4" customWidth="1"/>
    <col min="27" max="27" width="14.85546875" style="4" customWidth="1"/>
    <col min="28" max="28" width="11.85546875" style="4" customWidth="1"/>
    <col min="29" max="29" width="13" style="1" customWidth="1"/>
    <col min="30" max="33" width="5.140625" style="1"/>
    <col min="34" max="38" width="11.28515625" style="2" customWidth="1"/>
    <col min="39" max="16384" width="5.140625" style="1"/>
  </cols>
  <sheetData>
    <row r="1" spans="1:38" x14ac:dyDescent="0.3">
      <c r="A1" s="547" t="s">
        <v>0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</row>
    <row r="2" spans="1:38" x14ac:dyDescent="0.3">
      <c r="A2" s="547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</row>
    <row r="3" spans="1:38" x14ac:dyDescent="0.3">
      <c r="A3" s="547" t="s">
        <v>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</row>
    <row r="4" spans="1:38" x14ac:dyDescent="0.3">
      <c r="A4" s="547" t="s">
        <v>3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</row>
    <row r="5" spans="1:38" ht="19.899999999999999" customHeight="1" x14ac:dyDescent="0.3">
      <c r="A5" s="548"/>
      <c r="B5" s="548"/>
      <c r="J5" s="3"/>
      <c r="K5" s="3"/>
      <c r="AC5" s="3"/>
    </row>
    <row r="6" spans="1:38" s="7" customFormat="1" ht="22.9" customHeight="1" x14ac:dyDescent="0.3">
      <c r="A6" s="5" t="s">
        <v>4</v>
      </c>
      <c r="B6" s="1"/>
      <c r="C6" s="1"/>
      <c r="D6" s="6"/>
      <c r="H6" s="1"/>
      <c r="I6" s="1"/>
      <c r="K6" s="3"/>
      <c r="L6" s="1"/>
      <c r="AH6" s="2"/>
      <c r="AI6" s="2"/>
      <c r="AJ6" s="2"/>
      <c r="AK6" s="2"/>
      <c r="AL6" s="2"/>
    </row>
    <row r="7" spans="1:38" s="7" customFormat="1" x14ac:dyDescent="0.3">
      <c r="A7" s="8" t="s">
        <v>5</v>
      </c>
      <c r="B7" s="8"/>
      <c r="C7" s="8"/>
      <c r="D7" s="9"/>
      <c r="I7" s="10"/>
      <c r="K7" s="11" t="s">
        <v>6</v>
      </c>
      <c r="L7" s="12" t="s">
        <v>7</v>
      </c>
      <c r="AH7" s="2"/>
      <c r="AI7" s="2"/>
      <c r="AJ7" s="2"/>
      <c r="AK7" s="2"/>
      <c r="AL7" s="2"/>
    </row>
    <row r="8" spans="1:38" s="7" customFormat="1" ht="21" thickBot="1" x14ac:dyDescent="0.35">
      <c r="A8" s="13"/>
      <c r="B8" s="13"/>
      <c r="C8" s="13"/>
      <c r="D8" s="9"/>
      <c r="F8" s="14" t="s">
        <v>8</v>
      </c>
      <c r="H8" s="14"/>
      <c r="I8" s="15">
        <v>1760</v>
      </c>
      <c r="L8" s="16">
        <f ca="1">TODAY()</f>
        <v>42759</v>
      </c>
      <c r="AH8" s="2"/>
      <c r="AI8" s="2"/>
      <c r="AJ8" s="2"/>
      <c r="AK8" s="2"/>
      <c r="AL8" s="2"/>
    </row>
    <row r="9" spans="1:38" ht="42.75" customHeight="1" thickBot="1" x14ac:dyDescent="0.45">
      <c r="A9" s="17" t="s">
        <v>9</v>
      </c>
      <c r="B9" s="17"/>
      <c r="C9" s="17"/>
      <c r="D9" s="17"/>
      <c r="E9" s="17"/>
      <c r="F9" s="17"/>
      <c r="K9" s="18"/>
      <c r="L9" s="19" t="s">
        <v>10</v>
      </c>
      <c r="M9" s="1"/>
      <c r="N9" s="1"/>
      <c r="O9" s="1"/>
      <c r="P9" s="1"/>
      <c r="Q9" s="1"/>
      <c r="R9" s="1"/>
      <c r="S9" s="549" t="s">
        <v>11</v>
      </c>
      <c r="T9" s="550"/>
      <c r="U9" s="550"/>
      <c r="V9" s="550"/>
      <c r="W9" s="550"/>
      <c r="X9" s="550"/>
      <c r="Y9" s="550"/>
      <c r="Z9" s="551"/>
      <c r="AA9" s="1"/>
      <c r="AB9" s="1"/>
    </row>
    <row r="10" spans="1:38" ht="32.25" customHeight="1" x14ac:dyDescent="0.4">
      <c r="A10" s="17"/>
      <c r="B10" s="17"/>
      <c r="C10" s="17"/>
      <c r="D10" s="17"/>
      <c r="E10" s="17"/>
      <c r="F10" s="17"/>
      <c r="G10" s="17"/>
      <c r="H10" s="17"/>
      <c r="K10" s="437" t="s">
        <v>12</v>
      </c>
      <c r="L10" s="438"/>
      <c r="M10" s="437" t="s">
        <v>13</v>
      </c>
      <c r="N10" s="438"/>
      <c r="O10" s="437" t="s">
        <v>14</v>
      </c>
      <c r="P10" s="438"/>
      <c r="Q10" s="437" t="s">
        <v>15</v>
      </c>
      <c r="R10" s="438"/>
      <c r="S10" s="437" t="s">
        <v>13</v>
      </c>
      <c r="T10" s="438"/>
      <c r="U10" s="437" t="s">
        <v>14</v>
      </c>
      <c r="V10" s="438"/>
      <c r="W10" s="437" t="s">
        <v>12</v>
      </c>
      <c r="X10" s="438"/>
      <c r="Y10" s="437" t="s">
        <v>16</v>
      </c>
      <c r="Z10" s="438"/>
      <c r="AA10" s="20"/>
      <c r="AB10" s="21"/>
    </row>
    <row r="11" spans="1:38" x14ac:dyDescent="0.3">
      <c r="A11" s="504" t="s">
        <v>17</v>
      </c>
      <c r="B11" s="516"/>
      <c r="C11" s="517"/>
      <c r="D11" s="22" t="s">
        <v>18</v>
      </c>
      <c r="E11" s="22" t="s">
        <v>19</v>
      </c>
      <c r="F11" s="23" t="s">
        <v>20</v>
      </c>
      <c r="G11" s="453" t="s">
        <v>21</v>
      </c>
      <c r="H11" s="518"/>
      <c r="I11" s="24" t="s">
        <v>22</v>
      </c>
      <c r="J11" s="25" t="s">
        <v>23</v>
      </c>
      <c r="K11" s="26" t="s">
        <v>24</v>
      </c>
      <c r="L11" s="27" t="s">
        <v>25</v>
      </c>
      <c r="M11" s="26" t="s">
        <v>26</v>
      </c>
      <c r="N11" s="27" t="s">
        <v>27</v>
      </c>
      <c r="O11" s="26" t="s">
        <v>28</v>
      </c>
      <c r="P11" s="27" t="s">
        <v>29</v>
      </c>
      <c r="Q11" s="26" t="s">
        <v>30</v>
      </c>
      <c r="R11" s="27" t="s">
        <v>31</v>
      </c>
      <c r="S11" s="26" t="s">
        <v>32</v>
      </c>
      <c r="T11" s="27" t="s">
        <v>33</v>
      </c>
      <c r="U11" s="26" t="s">
        <v>34</v>
      </c>
      <c r="V11" s="27" t="s">
        <v>35</v>
      </c>
      <c r="W11" s="26" t="s">
        <v>36</v>
      </c>
      <c r="X11" s="27" t="s">
        <v>37</v>
      </c>
      <c r="Y11" s="26"/>
      <c r="Z11" s="27"/>
      <c r="AA11" s="208"/>
      <c r="AB11" s="208"/>
      <c r="AC11" s="208"/>
    </row>
    <row r="12" spans="1:38" ht="26.25" customHeight="1" x14ac:dyDescent="0.3">
      <c r="A12" s="489" t="s">
        <v>38</v>
      </c>
      <c r="B12" s="546"/>
      <c r="C12" s="490"/>
      <c r="D12" s="28"/>
      <c r="E12" s="29" t="s">
        <v>39</v>
      </c>
      <c r="F12" s="29" t="s">
        <v>39</v>
      </c>
      <c r="G12" s="519"/>
      <c r="H12" s="520"/>
      <c r="I12" s="30"/>
      <c r="J12" s="31"/>
      <c r="K12" s="32" t="s">
        <v>39</v>
      </c>
      <c r="L12" s="33" t="s">
        <v>40</v>
      </c>
      <c r="M12" s="32" t="s">
        <v>39</v>
      </c>
      <c r="N12" s="33" t="s">
        <v>40</v>
      </c>
      <c r="O12" s="32" t="s">
        <v>39</v>
      </c>
      <c r="P12" s="33" t="s">
        <v>40</v>
      </c>
      <c r="Q12" s="32" t="s">
        <v>39</v>
      </c>
      <c r="R12" s="33" t="s">
        <v>40</v>
      </c>
      <c r="S12" s="32" t="s">
        <v>39</v>
      </c>
      <c r="T12" s="33" t="s">
        <v>40</v>
      </c>
      <c r="U12" s="32" t="s">
        <v>39</v>
      </c>
      <c r="V12" s="33" t="s">
        <v>40</v>
      </c>
      <c r="W12" s="32" t="s">
        <v>39</v>
      </c>
      <c r="X12" s="33" t="s">
        <v>40</v>
      </c>
      <c r="Y12" s="32" t="s">
        <v>39</v>
      </c>
      <c r="Z12" s="33" t="s">
        <v>40</v>
      </c>
      <c r="AA12" s="34"/>
      <c r="AB12" s="30"/>
      <c r="AC12" s="30"/>
    </row>
    <row r="13" spans="1:38" x14ac:dyDescent="0.3">
      <c r="A13" s="485" t="s">
        <v>41</v>
      </c>
      <c r="B13" s="552"/>
      <c r="C13" s="486"/>
      <c r="D13" s="28"/>
      <c r="E13" s="35" t="s">
        <v>42</v>
      </c>
      <c r="F13" s="35" t="s">
        <v>42</v>
      </c>
      <c r="G13" s="114"/>
      <c r="H13" s="36"/>
      <c r="I13" s="37"/>
      <c r="J13" s="38"/>
      <c r="K13" s="39" t="s">
        <v>42</v>
      </c>
      <c r="L13" s="40" t="s">
        <v>43</v>
      </c>
      <c r="M13" s="39" t="s">
        <v>42</v>
      </c>
      <c r="N13" s="40" t="s">
        <v>43</v>
      </c>
      <c r="O13" s="39" t="s">
        <v>42</v>
      </c>
      <c r="P13" s="40" t="s">
        <v>43</v>
      </c>
      <c r="Q13" s="39" t="s">
        <v>42</v>
      </c>
      <c r="R13" s="40" t="s">
        <v>43</v>
      </c>
      <c r="S13" s="39" t="s">
        <v>42</v>
      </c>
      <c r="T13" s="40" t="s">
        <v>43</v>
      </c>
      <c r="U13" s="39" t="s">
        <v>42</v>
      </c>
      <c r="V13" s="40" t="s">
        <v>43</v>
      </c>
      <c r="W13" s="39" t="s">
        <v>42</v>
      </c>
      <c r="X13" s="40" t="s">
        <v>43</v>
      </c>
      <c r="Y13" s="39" t="s">
        <v>42</v>
      </c>
      <c r="Z13" s="40" t="s">
        <v>43</v>
      </c>
      <c r="AA13" s="36" t="s">
        <v>44</v>
      </c>
      <c r="AB13" s="41" t="s">
        <v>45</v>
      </c>
      <c r="AC13" s="37"/>
    </row>
    <row r="14" spans="1:38" ht="18.75" customHeight="1" x14ac:dyDescent="0.3">
      <c r="A14" s="553" t="s">
        <v>46</v>
      </c>
      <c r="B14" s="554"/>
      <c r="C14" s="555"/>
      <c r="D14" s="28"/>
      <c r="E14" s="42" t="s">
        <v>47</v>
      </c>
      <c r="F14" s="35" t="s">
        <v>48</v>
      </c>
      <c r="G14" s="543" t="s">
        <v>45</v>
      </c>
      <c r="H14" s="544"/>
      <c r="I14" s="43" t="s">
        <v>49</v>
      </c>
      <c r="J14" s="44" t="s">
        <v>50</v>
      </c>
      <c r="K14" s="39" t="s">
        <v>48</v>
      </c>
      <c r="L14" s="45" t="s">
        <v>51</v>
      </c>
      <c r="M14" s="39" t="s">
        <v>48</v>
      </c>
      <c r="N14" s="45" t="s">
        <v>51</v>
      </c>
      <c r="O14" s="39" t="s">
        <v>48</v>
      </c>
      <c r="P14" s="45" t="s">
        <v>51</v>
      </c>
      <c r="Q14" s="39" t="s">
        <v>48</v>
      </c>
      <c r="R14" s="45" t="s">
        <v>51</v>
      </c>
      <c r="S14" s="39" t="s">
        <v>48</v>
      </c>
      <c r="T14" s="45" t="s">
        <v>51</v>
      </c>
      <c r="U14" s="39" t="s">
        <v>48</v>
      </c>
      <c r="V14" s="45" t="s">
        <v>51</v>
      </c>
      <c r="W14" s="39" t="s">
        <v>48</v>
      </c>
      <c r="X14" s="45" t="s">
        <v>51</v>
      </c>
      <c r="Y14" s="39" t="s">
        <v>48</v>
      </c>
      <c r="Z14" s="45" t="s">
        <v>51</v>
      </c>
      <c r="AA14" s="43" t="s">
        <v>52</v>
      </c>
      <c r="AB14" s="43" t="s">
        <v>53</v>
      </c>
      <c r="AC14" s="193" t="s">
        <v>54</v>
      </c>
    </row>
    <row r="15" spans="1:38" x14ac:dyDescent="0.3">
      <c r="A15" s="479" t="s">
        <v>55</v>
      </c>
      <c r="B15" s="542"/>
      <c r="C15" s="480"/>
      <c r="D15" s="42" t="s">
        <v>56</v>
      </c>
      <c r="E15" s="42" t="s">
        <v>57</v>
      </c>
      <c r="F15" s="35" t="s">
        <v>58</v>
      </c>
      <c r="G15" s="543" t="s">
        <v>59</v>
      </c>
      <c r="H15" s="544"/>
      <c r="I15" s="43" t="s">
        <v>60</v>
      </c>
      <c r="J15" s="44" t="s">
        <v>61</v>
      </c>
      <c r="K15" s="39" t="s">
        <v>62</v>
      </c>
      <c r="L15" s="45" t="s">
        <v>63</v>
      </c>
      <c r="M15" s="39" t="s">
        <v>62</v>
      </c>
      <c r="N15" s="45" t="s">
        <v>63</v>
      </c>
      <c r="O15" s="39" t="s">
        <v>62</v>
      </c>
      <c r="P15" s="45" t="s">
        <v>63</v>
      </c>
      <c r="Q15" s="39" t="s">
        <v>62</v>
      </c>
      <c r="R15" s="45" t="s">
        <v>63</v>
      </c>
      <c r="S15" s="39" t="s">
        <v>62</v>
      </c>
      <c r="T15" s="45" t="s">
        <v>63</v>
      </c>
      <c r="U15" s="39" t="s">
        <v>62</v>
      </c>
      <c r="V15" s="45" t="s">
        <v>63</v>
      </c>
      <c r="W15" s="39" t="s">
        <v>62</v>
      </c>
      <c r="X15" s="45" t="s">
        <v>63</v>
      </c>
      <c r="Y15" s="39" t="s">
        <v>62</v>
      </c>
      <c r="Z15" s="45" t="s">
        <v>63</v>
      </c>
      <c r="AA15" s="43" t="s">
        <v>64</v>
      </c>
      <c r="AB15" s="43" t="s">
        <v>62</v>
      </c>
      <c r="AC15" s="46"/>
    </row>
    <row r="16" spans="1:38" ht="27" customHeight="1" x14ac:dyDescent="0.3">
      <c r="A16" s="545" t="s">
        <v>65</v>
      </c>
      <c r="B16" s="530"/>
      <c r="C16" s="332" t="s">
        <v>143</v>
      </c>
      <c r="D16" s="47" t="s">
        <v>66</v>
      </c>
      <c r="E16" s="47" t="s">
        <v>67</v>
      </c>
      <c r="F16" s="48" t="s">
        <v>68</v>
      </c>
      <c r="G16" s="543" t="s">
        <v>66</v>
      </c>
      <c r="H16" s="544"/>
      <c r="I16" s="49" t="s">
        <v>69</v>
      </c>
      <c r="J16" s="50" t="s">
        <v>70</v>
      </c>
      <c r="K16" s="51" t="s">
        <v>68</v>
      </c>
      <c r="L16" s="52" t="s">
        <v>71</v>
      </c>
      <c r="M16" s="51" t="s">
        <v>68</v>
      </c>
      <c r="N16" s="52" t="s">
        <v>71</v>
      </c>
      <c r="O16" s="51" t="s">
        <v>68</v>
      </c>
      <c r="P16" s="52" t="s">
        <v>71</v>
      </c>
      <c r="Q16" s="51" t="s">
        <v>68</v>
      </c>
      <c r="R16" s="52" t="s">
        <v>71</v>
      </c>
      <c r="S16" s="51" t="s">
        <v>68</v>
      </c>
      <c r="T16" s="52" t="s">
        <v>71</v>
      </c>
      <c r="U16" s="51" t="s">
        <v>68</v>
      </c>
      <c r="V16" s="52" t="s">
        <v>71</v>
      </c>
      <c r="W16" s="51" t="s">
        <v>68</v>
      </c>
      <c r="X16" s="52" t="s">
        <v>71</v>
      </c>
      <c r="Y16" s="51" t="s">
        <v>68</v>
      </c>
      <c r="Z16" s="52" t="s">
        <v>71</v>
      </c>
      <c r="AA16" s="49"/>
      <c r="AB16" s="49"/>
      <c r="AC16" s="53" t="s">
        <v>72</v>
      </c>
    </row>
    <row r="17" spans="1:34" ht="15.95" customHeight="1" x14ac:dyDescent="0.3">
      <c r="A17" s="529" t="s">
        <v>73</v>
      </c>
      <c r="B17" s="530"/>
      <c r="C17" s="54">
        <v>2</v>
      </c>
      <c r="D17" s="55">
        <v>12000</v>
      </c>
      <c r="E17" s="56">
        <v>1</v>
      </c>
      <c r="F17" s="56">
        <v>1</v>
      </c>
      <c r="G17" s="531">
        <f>D17*12</f>
        <v>144000</v>
      </c>
      <c r="H17" s="532"/>
      <c r="I17" s="331">
        <v>1</v>
      </c>
      <c r="J17" s="57"/>
      <c r="K17" s="58">
        <v>0.14000000000000001</v>
      </c>
      <c r="L17" s="59">
        <f>G17*I17*K17*C17</f>
        <v>40320.000000000007</v>
      </c>
      <c r="M17" s="58">
        <v>0.26</v>
      </c>
      <c r="N17" s="59">
        <f>G17*I17*M17*C17</f>
        <v>74880</v>
      </c>
      <c r="O17" s="58">
        <v>0.25</v>
      </c>
      <c r="P17" s="59">
        <f>G17*I17*O17*C17</f>
        <v>72000</v>
      </c>
      <c r="Q17" s="58">
        <v>0.1</v>
      </c>
      <c r="R17" s="59">
        <f>G17*I17*Q17*C17</f>
        <v>28800</v>
      </c>
      <c r="S17" s="58">
        <v>0.04</v>
      </c>
      <c r="T17" s="59">
        <f>G17*I17*S17*C17</f>
        <v>11520</v>
      </c>
      <c r="U17" s="58">
        <v>0.05</v>
      </c>
      <c r="V17" s="59">
        <f>G17*I17*U17*C17</f>
        <v>14400</v>
      </c>
      <c r="W17" s="58">
        <v>0.16</v>
      </c>
      <c r="X17" s="59">
        <f>G17*I17*W17*C17</f>
        <v>46080</v>
      </c>
      <c r="Y17" s="58">
        <f>S17+U17+W17</f>
        <v>0.25</v>
      </c>
      <c r="Z17" s="59">
        <f>T17+V17+X17</f>
        <v>72000</v>
      </c>
      <c r="AA17" s="56">
        <f>K17+M17+O17+Q17+Y17</f>
        <v>1</v>
      </c>
      <c r="AB17" s="55">
        <f>L17+N17+P17+R17+Z17</f>
        <v>288000</v>
      </c>
      <c r="AC17" s="55">
        <f>J17-AB17</f>
        <v>-288000</v>
      </c>
      <c r="AH17" s="60"/>
    </row>
    <row r="18" spans="1:34" ht="15.95" customHeight="1" x14ac:dyDescent="0.3">
      <c r="A18" s="529" t="s">
        <v>74</v>
      </c>
      <c r="B18" s="530"/>
      <c r="C18" s="54">
        <v>5</v>
      </c>
      <c r="D18" s="61">
        <v>13385</v>
      </c>
      <c r="E18" s="56">
        <v>1</v>
      </c>
      <c r="F18" s="56">
        <v>1</v>
      </c>
      <c r="G18" s="531">
        <f t="shared" ref="G18:G24" si="0">D18*12</f>
        <v>160620</v>
      </c>
      <c r="H18" s="532"/>
      <c r="I18" s="331">
        <v>1</v>
      </c>
      <c r="J18" s="62"/>
      <c r="K18" s="58">
        <v>0.2</v>
      </c>
      <c r="L18" s="59">
        <f t="shared" ref="L18:L23" si="1">G18*I18*K18*C18</f>
        <v>160620</v>
      </c>
      <c r="M18" s="58">
        <v>0.26</v>
      </c>
      <c r="N18" s="59">
        <f t="shared" ref="N18:N23" si="2">G18*I18*M18*C18</f>
        <v>208806.00000000003</v>
      </c>
      <c r="O18" s="58">
        <v>0.19</v>
      </c>
      <c r="P18" s="59">
        <f t="shared" ref="P18:P24" si="3">G18*I18*O18*C18</f>
        <v>152589</v>
      </c>
      <c r="Q18" s="58">
        <v>0.1</v>
      </c>
      <c r="R18" s="59">
        <f t="shared" ref="R18:R24" si="4">G18*I18*Q18*C18</f>
        <v>80310</v>
      </c>
      <c r="S18" s="58">
        <v>0.04</v>
      </c>
      <c r="T18" s="59">
        <f t="shared" ref="T18:T24" si="5">G18*I18*S18*C18</f>
        <v>32124</v>
      </c>
      <c r="U18" s="58">
        <v>0.05</v>
      </c>
      <c r="V18" s="59">
        <f t="shared" ref="V18:V24" si="6">G18*I18*U18*C18</f>
        <v>40155</v>
      </c>
      <c r="W18" s="58">
        <v>0.16</v>
      </c>
      <c r="X18" s="59">
        <f t="shared" ref="X18:X24" si="7">G18*I18*W18*C18</f>
        <v>128496</v>
      </c>
      <c r="Y18" s="58">
        <f t="shared" ref="Y18:Z24" si="8">S18+U18+W18</f>
        <v>0.25</v>
      </c>
      <c r="Z18" s="59">
        <f t="shared" si="8"/>
        <v>200775</v>
      </c>
      <c r="AA18" s="56">
        <f t="shared" ref="AA18:AB24" si="9">K18+M18+O18+Q18+Y18</f>
        <v>1</v>
      </c>
      <c r="AB18" s="64">
        <f>L18+N18+P18+R18+Z18</f>
        <v>803100</v>
      </c>
      <c r="AC18" s="65">
        <f t="shared" ref="AC18:AC23" si="10">J18-AB18</f>
        <v>-803100</v>
      </c>
    </row>
    <row r="19" spans="1:34" ht="15.95" customHeight="1" x14ac:dyDescent="0.3">
      <c r="A19" s="529" t="s">
        <v>75</v>
      </c>
      <c r="B19" s="530"/>
      <c r="C19" s="54">
        <v>2</v>
      </c>
      <c r="D19" s="61">
        <v>19234</v>
      </c>
      <c r="E19" s="56">
        <v>1</v>
      </c>
      <c r="F19" s="56">
        <v>1</v>
      </c>
      <c r="G19" s="531">
        <f t="shared" si="0"/>
        <v>230808</v>
      </c>
      <c r="H19" s="532"/>
      <c r="I19" s="331">
        <v>0.75</v>
      </c>
      <c r="J19" s="66"/>
      <c r="K19" s="58">
        <v>0.18</v>
      </c>
      <c r="L19" s="59">
        <f t="shared" si="1"/>
        <v>62318.159999999996</v>
      </c>
      <c r="M19" s="58">
        <v>0.22</v>
      </c>
      <c r="N19" s="59">
        <f t="shared" si="2"/>
        <v>76166.64</v>
      </c>
      <c r="O19" s="58">
        <v>0.25</v>
      </c>
      <c r="P19" s="59">
        <f t="shared" si="3"/>
        <v>86553</v>
      </c>
      <c r="Q19" s="58">
        <v>0.1</v>
      </c>
      <c r="R19" s="59">
        <f t="shared" si="4"/>
        <v>34621.200000000004</v>
      </c>
      <c r="S19" s="58">
        <v>0.03</v>
      </c>
      <c r="T19" s="59">
        <f t="shared" si="5"/>
        <v>10386.359999999999</v>
      </c>
      <c r="U19" s="58">
        <v>0.06</v>
      </c>
      <c r="V19" s="59">
        <f t="shared" si="6"/>
        <v>20772.719999999998</v>
      </c>
      <c r="W19" s="58">
        <v>0.16</v>
      </c>
      <c r="X19" s="59">
        <f t="shared" si="7"/>
        <v>55393.919999999998</v>
      </c>
      <c r="Y19" s="58">
        <f t="shared" si="8"/>
        <v>0.25</v>
      </c>
      <c r="Z19" s="59">
        <f t="shared" si="8"/>
        <v>86553</v>
      </c>
      <c r="AA19" s="56">
        <f t="shared" si="9"/>
        <v>1</v>
      </c>
      <c r="AB19" s="64">
        <f t="shared" si="9"/>
        <v>346212</v>
      </c>
      <c r="AC19" s="65">
        <f t="shared" si="10"/>
        <v>-346212</v>
      </c>
    </row>
    <row r="20" spans="1:34" ht="15.95" customHeight="1" x14ac:dyDescent="0.3">
      <c r="A20" s="529" t="s">
        <v>76</v>
      </c>
      <c r="B20" s="530"/>
      <c r="C20" s="54">
        <v>1</v>
      </c>
      <c r="D20" s="61">
        <v>22000</v>
      </c>
      <c r="E20" s="56">
        <v>1</v>
      </c>
      <c r="F20" s="56">
        <v>1</v>
      </c>
      <c r="G20" s="531">
        <f t="shared" si="0"/>
        <v>264000</v>
      </c>
      <c r="H20" s="532"/>
      <c r="I20" s="331">
        <v>1</v>
      </c>
      <c r="J20" s="67"/>
      <c r="K20" s="58">
        <v>0.14000000000000001</v>
      </c>
      <c r="L20" s="59">
        <f t="shared" si="1"/>
        <v>36960</v>
      </c>
      <c r="M20" s="58">
        <v>0.26</v>
      </c>
      <c r="N20" s="59">
        <f t="shared" si="2"/>
        <v>68640</v>
      </c>
      <c r="O20" s="58">
        <v>0.1</v>
      </c>
      <c r="P20" s="59">
        <f t="shared" si="3"/>
        <v>26400</v>
      </c>
      <c r="Q20" s="58">
        <v>0.1</v>
      </c>
      <c r="R20" s="59">
        <f t="shared" si="4"/>
        <v>26400</v>
      </c>
      <c r="S20" s="58">
        <v>0.1</v>
      </c>
      <c r="T20" s="59">
        <f t="shared" si="5"/>
        <v>26400</v>
      </c>
      <c r="U20" s="58">
        <v>0.1</v>
      </c>
      <c r="V20" s="59">
        <f t="shared" si="6"/>
        <v>26400</v>
      </c>
      <c r="W20" s="58">
        <v>0.2</v>
      </c>
      <c r="X20" s="59">
        <f t="shared" si="7"/>
        <v>52800</v>
      </c>
      <c r="Y20" s="58">
        <f t="shared" si="8"/>
        <v>0.4</v>
      </c>
      <c r="Z20" s="59">
        <f t="shared" si="8"/>
        <v>105600</v>
      </c>
      <c r="AA20" s="56">
        <f t="shared" si="9"/>
        <v>1</v>
      </c>
      <c r="AB20" s="64">
        <f t="shared" si="9"/>
        <v>264000</v>
      </c>
      <c r="AC20" s="65">
        <f t="shared" si="10"/>
        <v>-264000</v>
      </c>
    </row>
    <row r="21" spans="1:34" ht="15.75" customHeight="1" x14ac:dyDescent="0.3">
      <c r="A21" s="529" t="s">
        <v>77</v>
      </c>
      <c r="B21" s="530"/>
      <c r="C21" s="54">
        <v>3</v>
      </c>
      <c r="D21" s="61">
        <v>11000</v>
      </c>
      <c r="E21" s="56">
        <v>1</v>
      </c>
      <c r="F21" s="56">
        <v>1</v>
      </c>
      <c r="G21" s="531">
        <f t="shared" si="0"/>
        <v>132000</v>
      </c>
      <c r="H21" s="532"/>
      <c r="I21" s="331">
        <v>1</v>
      </c>
      <c r="J21" s="67"/>
      <c r="K21" s="58">
        <v>0.2</v>
      </c>
      <c r="L21" s="59">
        <f t="shared" si="1"/>
        <v>79200</v>
      </c>
      <c r="M21" s="58">
        <v>0.15</v>
      </c>
      <c r="N21" s="59">
        <f t="shared" si="2"/>
        <v>59400</v>
      </c>
      <c r="O21" s="58">
        <v>0.15</v>
      </c>
      <c r="P21" s="59">
        <f t="shared" si="3"/>
        <v>59400</v>
      </c>
      <c r="Q21" s="58">
        <v>0.2</v>
      </c>
      <c r="R21" s="59">
        <f t="shared" si="4"/>
        <v>79200</v>
      </c>
      <c r="S21" s="58">
        <v>0.1</v>
      </c>
      <c r="T21" s="59">
        <f t="shared" si="5"/>
        <v>39600</v>
      </c>
      <c r="U21" s="58">
        <v>0.1</v>
      </c>
      <c r="V21" s="59">
        <f t="shared" si="6"/>
        <v>39600</v>
      </c>
      <c r="W21" s="58">
        <v>0.1</v>
      </c>
      <c r="X21" s="59">
        <f t="shared" si="7"/>
        <v>39600</v>
      </c>
      <c r="Y21" s="58">
        <f t="shared" si="8"/>
        <v>0.30000000000000004</v>
      </c>
      <c r="Z21" s="59">
        <f t="shared" si="8"/>
        <v>118800</v>
      </c>
      <c r="AA21" s="56">
        <f t="shared" si="9"/>
        <v>1</v>
      </c>
      <c r="AB21" s="64">
        <f t="shared" si="9"/>
        <v>396000</v>
      </c>
      <c r="AC21" s="65">
        <f t="shared" si="10"/>
        <v>-396000</v>
      </c>
    </row>
    <row r="22" spans="1:34" ht="15.95" customHeight="1" x14ac:dyDescent="0.3">
      <c r="A22" s="529" t="s">
        <v>78</v>
      </c>
      <c r="B22" s="530"/>
      <c r="C22" s="54">
        <v>1</v>
      </c>
      <c r="D22" s="61">
        <v>4317</v>
      </c>
      <c r="E22" s="56">
        <v>1</v>
      </c>
      <c r="F22" s="56">
        <v>1</v>
      </c>
      <c r="G22" s="531">
        <f t="shared" si="0"/>
        <v>51804</v>
      </c>
      <c r="H22" s="532"/>
      <c r="I22" s="331">
        <v>0.75</v>
      </c>
      <c r="J22" s="67"/>
      <c r="K22" s="58">
        <v>0</v>
      </c>
      <c r="L22" s="59">
        <f t="shared" si="1"/>
        <v>0</v>
      </c>
      <c r="M22" s="58">
        <v>0</v>
      </c>
      <c r="N22" s="59">
        <f t="shared" si="2"/>
        <v>0</v>
      </c>
      <c r="O22" s="58">
        <v>0</v>
      </c>
      <c r="P22" s="59">
        <f t="shared" si="3"/>
        <v>0</v>
      </c>
      <c r="Q22" s="58">
        <v>0</v>
      </c>
      <c r="R22" s="59">
        <f t="shared" si="4"/>
        <v>0</v>
      </c>
      <c r="S22" s="58">
        <v>0.3</v>
      </c>
      <c r="T22" s="59">
        <f t="shared" si="5"/>
        <v>11655.9</v>
      </c>
      <c r="U22" s="58">
        <v>0.2</v>
      </c>
      <c r="V22" s="59">
        <f t="shared" si="6"/>
        <v>7770.6</v>
      </c>
      <c r="W22" s="58">
        <v>0.5</v>
      </c>
      <c r="X22" s="59">
        <f t="shared" si="7"/>
        <v>19426.5</v>
      </c>
      <c r="Y22" s="58">
        <f t="shared" si="8"/>
        <v>1</v>
      </c>
      <c r="Z22" s="59">
        <f t="shared" si="8"/>
        <v>38853</v>
      </c>
      <c r="AA22" s="56">
        <f t="shared" si="9"/>
        <v>1</v>
      </c>
      <c r="AB22" s="64">
        <f t="shared" si="9"/>
        <v>38853</v>
      </c>
      <c r="AC22" s="65">
        <f t="shared" si="10"/>
        <v>-38853</v>
      </c>
    </row>
    <row r="23" spans="1:34" ht="15.95" customHeight="1" x14ac:dyDescent="0.3">
      <c r="A23" s="529" t="s">
        <v>79</v>
      </c>
      <c r="B23" s="530"/>
      <c r="C23" s="54">
        <v>1</v>
      </c>
      <c r="D23" s="61">
        <v>2869</v>
      </c>
      <c r="E23" s="56">
        <v>1</v>
      </c>
      <c r="F23" s="56">
        <v>1</v>
      </c>
      <c r="G23" s="531">
        <f t="shared" si="0"/>
        <v>34428</v>
      </c>
      <c r="H23" s="532"/>
      <c r="I23" s="331">
        <v>1</v>
      </c>
      <c r="J23" s="67"/>
      <c r="K23" s="58">
        <v>0.8</v>
      </c>
      <c r="L23" s="59">
        <f t="shared" si="1"/>
        <v>27542.400000000001</v>
      </c>
      <c r="M23" s="58">
        <v>0</v>
      </c>
      <c r="N23" s="59">
        <f t="shared" si="2"/>
        <v>0</v>
      </c>
      <c r="O23" s="58"/>
      <c r="P23" s="59">
        <f t="shared" si="3"/>
        <v>0</v>
      </c>
      <c r="Q23" s="58"/>
      <c r="R23" s="59">
        <f t="shared" si="4"/>
        <v>0</v>
      </c>
      <c r="S23" s="58"/>
      <c r="T23" s="59">
        <f t="shared" si="5"/>
        <v>0</v>
      </c>
      <c r="U23" s="58"/>
      <c r="V23" s="59">
        <f t="shared" si="6"/>
        <v>0</v>
      </c>
      <c r="W23" s="58">
        <v>0.2</v>
      </c>
      <c r="X23" s="59">
        <f t="shared" si="7"/>
        <v>6885.6</v>
      </c>
      <c r="Y23" s="58">
        <f t="shared" si="8"/>
        <v>0.2</v>
      </c>
      <c r="Z23" s="59">
        <f t="shared" si="8"/>
        <v>6885.6</v>
      </c>
      <c r="AA23" s="56">
        <f t="shared" si="9"/>
        <v>1</v>
      </c>
      <c r="AB23" s="64">
        <f t="shared" si="9"/>
        <v>34428</v>
      </c>
      <c r="AC23" s="65">
        <f t="shared" si="10"/>
        <v>-34428</v>
      </c>
    </row>
    <row r="24" spans="1:34" ht="15.95" customHeight="1" x14ac:dyDescent="0.3">
      <c r="A24" s="529" t="s">
        <v>80</v>
      </c>
      <c r="B24" s="530"/>
      <c r="C24" s="54">
        <v>1</v>
      </c>
      <c r="D24" s="61">
        <v>9124</v>
      </c>
      <c r="E24" s="56">
        <v>1</v>
      </c>
      <c r="F24" s="56">
        <v>1</v>
      </c>
      <c r="G24" s="531">
        <f t="shared" si="0"/>
        <v>109488</v>
      </c>
      <c r="H24" s="532"/>
      <c r="I24" s="331">
        <v>1</v>
      </c>
      <c r="J24" s="67"/>
      <c r="K24" s="58">
        <v>0.2</v>
      </c>
      <c r="L24" s="59">
        <f>G24*I24*K24*C24</f>
        <v>21897.600000000002</v>
      </c>
      <c r="M24" s="58">
        <v>0.1</v>
      </c>
      <c r="N24" s="59">
        <f>G24*I24*M24*C24</f>
        <v>10948.800000000001</v>
      </c>
      <c r="O24" s="58">
        <v>0.1</v>
      </c>
      <c r="P24" s="59">
        <f t="shared" si="3"/>
        <v>10948.800000000001</v>
      </c>
      <c r="Q24" s="58">
        <v>0.1</v>
      </c>
      <c r="R24" s="59">
        <f t="shared" si="4"/>
        <v>10948.800000000001</v>
      </c>
      <c r="S24" s="58">
        <v>0.1</v>
      </c>
      <c r="T24" s="59">
        <f t="shared" si="5"/>
        <v>10948.800000000001</v>
      </c>
      <c r="U24" s="58">
        <v>0.2</v>
      </c>
      <c r="V24" s="59">
        <f t="shared" si="6"/>
        <v>21897.600000000002</v>
      </c>
      <c r="W24" s="58">
        <v>0.2</v>
      </c>
      <c r="X24" s="59">
        <f t="shared" si="7"/>
        <v>21897.600000000002</v>
      </c>
      <c r="Y24" s="58">
        <f t="shared" si="8"/>
        <v>0.5</v>
      </c>
      <c r="Z24" s="59">
        <f t="shared" si="8"/>
        <v>54744</v>
      </c>
      <c r="AA24" s="56">
        <f t="shared" si="9"/>
        <v>1</v>
      </c>
      <c r="AB24" s="64">
        <f>L24+N24+P24+R24+Z24</f>
        <v>109488</v>
      </c>
      <c r="AC24" s="65">
        <f>J24-AB24</f>
        <v>-109488</v>
      </c>
    </row>
    <row r="25" spans="1:34" ht="15.95" customHeight="1" x14ac:dyDescent="0.3">
      <c r="A25" s="529"/>
      <c r="B25" s="530"/>
      <c r="C25" s="54"/>
      <c r="D25" s="61"/>
      <c r="E25" s="56"/>
      <c r="F25" s="56"/>
      <c r="G25" s="531"/>
      <c r="H25" s="532">
        <f>D25*12</f>
        <v>0</v>
      </c>
      <c r="I25" s="68"/>
      <c r="J25" s="67"/>
      <c r="K25" s="58"/>
      <c r="L25" s="69"/>
      <c r="M25" s="58"/>
      <c r="N25" s="69"/>
      <c r="O25" s="58"/>
      <c r="P25" s="69"/>
      <c r="Q25" s="58"/>
      <c r="R25" s="69"/>
      <c r="S25" s="58"/>
      <c r="T25" s="63"/>
      <c r="U25" s="58"/>
      <c r="V25" s="63"/>
      <c r="W25" s="58"/>
      <c r="X25" s="63"/>
      <c r="Y25" s="58"/>
      <c r="Z25" s="63"/>
      <c r="AA25" s="65"/>
      <c r="AB25" s="65"/>
      <c r="AC25" s="65">
        <f>J25-L25</f>
        <v>0</v>
      </c>
    </row>
    <row r="26" spans="1:34" ht="15" customHeight="1" x14ac:dyDescent="0.3">
      <c r="A26" s="529"/>
      <c r="B26" s="530"/>
      <c r="C26" s="54"/>
      <c r="D26" s="61"/>
      <c r="E26" s="56"/>
      <c r="F26" s="56"/>
      <c r="G26" s="531"/>
      <c r="H26" s="532">
        <f>D26*12</f>
        <v>0</v>
      </c>
      <c r="I26" s="68"/>
      <c r="J26" s="66"/>
      <c r="K26" s="58"/>
      <c r="L26" s="69"/>
      <c r="M26" s="58"/>
      <c r="N26" s="69"/>
      <c r="O26" s="58"/>
      <c r="P26" s="69"/>
      <c r="Q26" s="58"/>
      <c r="R26" s="69"/>
      <c r="S26" s="58"/>
      <c r="T26" s="63"/>
      <c r="U26" s="58"/>
      <c r="V26" s="63"/>
      <c r="W26" s="58"/>
      <c r="X26" s="63"/>
      <c r="Y26" s="58"/>
      <c r="Z26" s="63"/>
      <c r="AA26" s="65"/>
      <c r="AB26" s="65"/>
      <c r="AC26" s="65">
        <f>J26-L26</f>
        <v>0</v>
      </c>
    </row>
    <row r="27" spans="1:34" ht="15.95" customHeight="1" x14ac:dyDescent="0.3">
      <c r="A27" s="529"/>
      <c r="B27" s="530"/>
      <c r="C27" s="54"/>
      <c r="D27" s="61"/>
      <c r="E27" s="56"/>
      <c r="F27" s="56"/>
      <c r="G27" s="531"/>
      <c r="H27" s="532"/>
      <c r="I27" s="68"/>
      <c r="J27" s="67"/>
      <c r="K27" s="58"/>
      <c r="L27" s="70"/>
      <c r="M27" s="58"/>
      <c r="N27" s="70"/>
      <c r="O27" s="58"/>
      <c r="P27" s="70"/>
      <c r="Q27" s="58"/>
      <c r="R27" s="70"/>
      <c r="S27" s="58"/>
      <c r="T27" s="63"/>
      <c r="U27" s="58"/>
      <c r="V27" s="63"/>
      <c r="W27" s="58"/>
      <c r="X27" s="63"/>
      <c r="Y27" s="58"/>
      <c r="Z27" s="63"/>
      <c r="AA27" s="65"/>
      <c r="AB27" s="65"/>
      <c r="AC27" s="65"/>
    </row>
    <row r="28" spans="1:34" ht="15.95" customHeight="1" x14ac:dyDescent="0.3">
      <c r="A28" s="529"/>
      <c r="B28" s="530"/>
      <c r="C28" s="54"/>
      <c r="D28" s="71"/>
      <c r="E28" s="56"/>
      <c r="F28" s="72"/>
      <c r="G28" s="531"/>
      <c r="H28" s="532">
        <f t="shared" ref="H28:H38" si="11">D28*12</f>
        <v>0</v>
      </c>
      <c r="I28" s="68"/>
      <c r="J28" s="67"/>
      <c r="K28" s="73"/>
      <c r="L28" s="70"/>
      <c r="M28" s="73"/>
      <c r="N28" s="70"/>
      <c r="O28" s="73"/>
      <c r="P28" s="70"/>
      <c r="Q28" s="73"/>
      <c r="R28" s="70"/>
      <c r="S28" s="73"/>
      <c r="T28" s="63"/>
      <c r="U28" s="73"/>
      <c r="V28" s="63"/>
      <c r="W28" s="73"/>
      <c r="X28" s="63"/>
      <c r="Y28" s="58"/>
      <c r="Z28" s="63"/>
      <c r="AA28" s="65"/>
      <c r="AB28" s="65"/>
      <c r="AC28" s="65">
        <f t="shared" ref="AC28:AC38" si="12">J28-L28</f>
        <v>0</v>
      </c>
    </row>
    <row r="29" spans="1:34" ht="15.95" customHeight="1" x14ac:dyDescent="0.3">
      <c r="A29" s="529"/>
      <c r="B29" s="530"/>
      <c r="C29" s="54"/>
      <c r="D29" s="71"/>
      <c r="E29" s="56"/>
      <c r="F29" s="72"/>
      <c r="G29" s="531"/>
      <c r="H29" s="532">
        <f t="shared" si="11"/>
        <v>0</v>
      </c>
      <c r="I29" s="68"/>
      <c r="J29" s="67"/>
      <c r="K29" s="73"/>
      <c r="L29" s="70"/>
      <c r="M29" s="73"/>
      <c r="N29" s="70"/>
      <c r="O29" s="73"/>
      <c r="P29" s="70"/>
      <c r="Q29" s="73"/>
      <c r="R29" s="70"/>
      <c r="S29" s="73"/>
      <c r="T29" s="70"/>
      <c r="U29" s="73"/>
      <c r="V29" s="63"/>
      <c r="W29" s="73"/>
      <c r="X29" s="63"/>
      <c r="Y29" s="58"/>
      <c r="Z29" s="63"/>
      <c r="AA29" s="65"/>
      <c r="AB29" s="65"/>
      <c r="AC29" s="65">
        <f t="shared" si="12"/>
        <v>0</v>
      </c>
    </row>
    <row r="30" spans="1:34" ht="15.95" customHeight="1" x14ac:dyDescent="0.3">
      <c r="A30" s="529"/>
      <c r="B30" s="530"/>
      <c r="C30" s="54"/>
      <c r="D30" s="71"/>
      <c r="E30" s="56"/>
      <c r="F30" s="72"/>
      <c r="G30" s="531"/>
      <c r="H30" s="532">
        <f t="shared" si="11"/>
        <v>0</v>
      </c>
      <c r="I30" s="68"/>
      <c r="J30" s="67"/>
      <c r="K30" s="73"/>
      <c r="L30" s="70"/>
      <c r="M30" s="73"/>
      <c r="N30" s="70"/>
      <c r="O30" s="73"/>
      <c r="P30" s="70"/>
      <c r="Q30" s="73"/>
      <c r="R30" s="70"/>
      <c r="S30" s="73"/>
      <c r="T30" s="70"/>
      <c r="U30" s="73"/>
      <c r="V30" s="70"/>
      <c r="W30" s="73"/>
      <c r="X30" s="63"/>
      <c r="Y30" s="58"/>
      <c r="Z30" s="63"/>
      <c r="AA30" s="65"/>
      <c r="AB30" s="65"/>
      <c r="AC30" s="65">
        <f t="shared" si="12"/>
        <v>0</v>
      </c>
    </row>
    <row r="31" spans="1:34" ht="15.95" customHeight="1" x14ac:dyDescent="0.3">
      <c r="A31" s="529"/>
      <c r="B31" s="530"/>
      <c r="C31" s="54"/>
      <c r="D31" s="71"/>
      <c r="E31" s="71"/>
      <c r="F31" s="72"/>
      <c r="G31" s="531"/>
      <c r="H31" s="532">
        <f t="shared" si="11"/>
        <v>0</v>
      </c>
      <c r="I31" s="68"/>
      <c r="J31" s="67"/>
      <c r="K31" s="73"/>
      <c r="L31" s="70"/>
      <c r="M31" s="73"/>
      <c r="N31" s="70"/>
      <c r="O31" s="73"/>
      <c r="P31" s="70"/>
      <c r="Q31" s="73"/>
      <c r="R31" s="70"/>
      <c r="S31" s="73"/>
      <c r="T31" s="70"/>
      <c r="U31" s="73"/>
      <c r="V31" s="70"/>
      <c r="W31" s="73"/>
      <c r="X31" s="63"/>
      <c r="Y31" s="73"/>
      <c r="Z31" s="63"/>
      <c r="AA31" s="65"/>
      <c r="AB31" s="65"/>
      <c r="AC31" s="65">
        <f t="shared" si="12"/>
        <v>0</v>
      </c>
    </row>
    <row r="32" spans="1:34" ht="15.95" customHeight="1" x14ac:dyDescent="0.3">
      <c r="A32" s="529"/>
      <c r="B32" s="530"/>
      <c r="C32" s="54"/>
      <c r="D32" s="71"/>
      <c r="E32" s="71"/>
      <c r="F32" s="72"/>
      <c r="G32" s="531"/>
      <c r="H32" s="532">
        <f t="shared" si="11"/>
        <v>0</v>
      </c>
      <c r="I32" s="68"/>
      <c r="J32" s="67"/>
      <c r="K32" s="73"/>
      <c r="L32" s="70"/>
      <c r="M32" s="73"/>
      <c r="N32" s="70"/>
      <c r="O32" s="73"/>
      <c r="P32" s="70"/>
      <c r="Q32" s="73"/>
      <c r="R32" s="70"/>
      <c r="S32" s="73"/>
      <c r="T32" s="70"/>
      <c r="U32" s="73"/>
      <c r="V32" s="70"/>
      <c r="W32" s="73"/>
      <c r="X32" s="70"/>
      <c r="Y32" s="73"/>
      <c r="Z32" s="70"/>
      <c r="AA32" s="65"/>
      <c r="AB32" s="65"/>
      <c r="AC32" s="65">
        <f t="shared" si="12"/>
        <v>0</v>
      </c>
    </row>
    <row r="33" spans="1:38" ht="15.95" customHeight="1" x14ac:dyDescent="0.3">
      <c r="A33" s="529"/>
      <c r="B33" s="530"/>
      <c r="C33" s="54"/>
      <c r="D33" s="71"/>
      <c r="E33" s="71"/>
      <c r="F33" s="72"/>
      <c r="G33" s="531"/>
      <c r="H33" s="532">
        <f t="shared" si="11"/>
        <v>0</v>
      </c>
      <c r="I33" s="68"/>
      <c r="J33" s="67"/>
      <c r="K33" s="73"/>
      <c r="L33" s="70"/>
      <c r="M33" s="73"/>
      <c r="N33" s="70"/>
      <c r="O33" s="73"/>
      <c r="P33" s="70"/>
      <c r="Q33" s="73"/>
      <c r="R33" s="70"/>
      <c r="S33" s="73"/>
      <c r="T33" s="70"/>
      <c r="U33" s="73"/>
      <c r="V33" s="70"/>
      <c r="W33" s="73"/>
      <c r="X33" s="70"/>
      <c r="Y33" s="73"/>
      <c r="Z33" s="70"/>
      <c r="AA33" s="65"/>
      <c r="AB33" s="65"/>
      <c r="AC33" s="65">
        <f t="shared" si="12"/>
        <v>0</v>
      </c>
    </row>
    <row r="34" spans="1:38" ht="15.95" customHeight="1" x14ac:dyDescent="0.3">
      <c r="A34" s="529"/>
      <c r="B34" s="530"/>
      <c r="C34" s="54"/>
      <c r="D34" s="71"/>
      <c r="E34" s="71"/>
      <c r="F34" s="72"/>
      <c r="G34" s="531"/>
      <c r="H34" s="532">
        <f t="shared" si="11"/>
        <v>0</v>
      </c>
      <c r="I34" s="68"/>
      <c r="J34" s="67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65"/>
      <c r="AB34" s="65"/>
      <c r="AC34" s="65">
        <f t="shared" si="12"/>
        <v>0</v>
      </c>
    </row>
    <row r="35" spans="1:38" ht="15.95" customHeight="1" x14ac:dyDescent="0.3">
      <c r="A35" s="529"/>
      <c r="B35" s="530"/>
      <c r="C35" s="54"/>
      <c r="D35" s="71"/>
      <c r="E35" s="71"/>
      <c r="F35" s="72"/>
      <c r="G35" s="531"/>
      <c r="H35" s="532">
        <f t="shared" si="11"/>
        <v>0</v>
      </c>
      <c r="I35" s="68"/>
      <c r="J35" s="67"/>
      <c r="K35" s="73"/>
      <c r="L35" s="70"/>
      <c r="M35" s="73"/>
      <c r="N35" s="70"/>
      <c r="O35" s="73"/>
      <c r="P35" s="70"/>
      <c r="Q35" s="73"/>
      <c r="R35" s="70"/>
      <c r="S35" s="73"/>
      <c r="T35" s="70"/>
      <c r="U35" s="73"/>
      <c r="V35" s="70"/>
      <c r="W35" s="73"/>
      <c r="X35" s="70"/>
      <c r="Y35" s="73"/>
      <c r="Z35" s="70"/>
      <c r="AA35" s="65"/>
      <c r="AB35" s="65"/>
      <c r="AC35" s="65">
        <f t="shared" si="12"/>
        <v>0</v>
      </c>
    </row>
    <row r="36" spans="1:38" ht="15" customHeight="1" x14ac:dyDescent="0.3">
      <c r="A36" s="529"/>
      <c r="B36" s="530"/>
      <c r="C36" s="54"/>
      <c r="D36" s="71"/>
      <c r="E36" s="71"/>
      <c r="F36" s="72"/>
      <c r="G36" s="531"/>
      <c r="H36" s="532">
        <f t="shared" si="11"/>
        <v>0</v>
      </c>
      <c r="I36" s="68"/>
      <c r="J36" s="66"/>
      <c r="K36" s="73"/>
      <c r="L36" s="70"/>
      <c r="M36" s="73"/>
      <c r="N36" s="70"/>
      <c r="O36" s="73"/>
      <c r="P36" s="70"/>
      <c r="Q36" s="73"/>
      <c r="R36" s="70"/>
      <c r="S36" s="73"/>
      <c r="T36" s="70"/>
      <c r="U36" s="73"/>
      <c r="V36" s="70"/>
      <c r="W36" s="73"/>
      <c r="X36" s="70"/>
      <c r="Y36" s="73"/>
      <c r="Z36" s="70"/>
      <c r="AA36" s="65"/>
      <c r="AB36" s="65"/>
      <c r="AC36" s="65">
        <f t="shared" si="12"/>
        <v>0</v>
      </c>
    </row>
    <row r="37" spans="1:38" ht="15.95" customHeight="1" x14ac:dyDescent="0.3">
      <c r="A37" s="529"/>
      <c r="B37" s="530"/>
      <c r="C37" s="54"/>
      <c r="D37" s="71"/>
      <c r="E37" s="71"/>
      <c r="F37" s="72"/>
      <c r="G37" s="531"/>
      <c r="H37" s="532">
        <f t="shared" si="11"/>
        <v>0</v>
      </c>
      <c r="I37" s="68"/>
      <c r="J37" s="67"/>
      <c r="K37" s="73"/>
      <c r="L37" s="70"/>
      <c r="M37" s="73"/>
      <c r="N37" s="70"/>
      <c r="O37" s="73"/>
      <c r="P37" s="70"/>
      <c r="Q37" s="73"/>
      <c r="R37" s="70"/>
      <c r="S37" s="73"/>
      <c r="T37" s="70"/>
      <c r="U37" s="73"/>
      <c r="V37" s="70"/>
      <c r="W37" s="73"/>
      <c r="X37" s="70"/>
      <c r="Y37" s="73"/>
      <c r="Z37" s="70"/>
      <c r="AA37" s="65"/>
      <c r="AB37" s="65"/>
      <c r="AC37" s="65">
        <f t="shared" si="12"/>
        <v>0</v>
      </c>
    </row>
    <row r="38" spans="1:38" ht="15" customHeight="1" x14ac:dyDescent="0.3">
      <c r="A38" s="529"/>
      <c r="B38" s="530"/>
      <c r="C38" s="54"/>
      <c r="D38" s="71"/>
      <c r="E38" s="71"/>
      <c r="F38" s="72"/>
      <c r="G38" s="531"/>
      <c r="H38" s="532">
        <f t="shared" si="11"/>
        <v>0</v>
      </c>
      <c r="I38" s="68"/>
      <c r="J38" s="66"/>
      <c r="K38" s="73"/>
      <c r="L38" s="70"/>
      <c r="M38" s="73"/>
      <c r="N38" s="70"/>
      <c r="O38" s="73"/>
      <c r="P38" s="70"/>
      <c r="Q38" s="73"/>
      <c r="R38" s="70"/>
      <c r="S38" s="73"/>
      <c r="T38" s="70"/>
      <c r="U38" s="73"/>
      <c r="V38" s="70"/>
      <c r="W38" s="73"/>
      <c r="X38" s="70"/>
      <c r="Y38" s="73"/>
      <c r="Z38" s="70"/>
      <c r="AA38" s="65"/>
      <c r="AB38" s="65"/>
      <c r="AC38" s="65">
        <f t="shared" si="12"/>
        <v>0</v>
      </c>
    </row>
    <row r="39" spans="1:38" s="4" customFormat="1" ht="21" customHeight="1" thickBot="1" x14ac:dyDescent="0.35">
      <c r="A39" s="74" t="s">
        <v>81</v>
      </c>
      <c r="B39" s="75"/>
      <c r="C39" s="333">
        <f>SUM(C17:C38)</f>
        <v>16</v>
      </c>
      <c r="D39" s="333"/>
      <c r="E39" s="333"/>
      <c r="F39" s="333"/>
      <c r="G39" s="533">
        <f>SUM(G17:G38)</f>
        <v>1127148</v>
      </c>
      <c r="H39" s="534">
        <f>SUM(H17:H38)</f>
        <v>0</v>
      </c>
      <c r="I39" s="331">
        <f>SUM(I17:I38)</f>
        <v>7.5</v>
      </c>
      <c r="J39" s="76"/>
      <c r="K39" s="77">
        <f>SUM(J17:J38)</f>
        <v>0</v>
      </c>
      <c r="L39" s="78">
        <f>SUM(L17:L38)</f>
        <v>428858.16</v>
      </c>
      <c r="M39" s="77"/>
      <c r="N39" s="78">
        <f>SUM(N17:N38)</f>
        <v>498841.44</v>
      </c>
      <c r="O39" s="77"/>
      <c r="P39" s="78">
        <f>SUM(P17:P38)</f>
        <v>407890.8</v>
      </c>
      <c r="Q39" s="77"/>
      <c r="R39" s="79">
        <f>SUM(R17:R38)</f>
        <v>260280</v>
      </c>
      <c r="S39" s="77"/>
      <c r="T39" s="78">
        <f>SUM(T17:T38)</f>
        <v>142635.06</v>
      </c>
      <c r="U39" s="77"/>
      <c r="V39" s="78">
        <f>SUM(V17:V38)</f>
        <v>170995.92</v>
      </c>
      <c r="W39" s="77"/>
      <c r="X39" s="78">
        <f>SUM(X17:X38)</f>
        <v>370579.61999999994</v>
      </c>
      <c r="Y39" s="77"/>
      <c r="Z39" s="78">
        <f>SUM(Z17:Z38)</f>
        <v>684210.6</v>
      </c>
      <c r="AA39" s="80"/>
      <c r="AB39" s="80">
        <f>SUM(AB17:AB38)</f>
        <v>2280081</v>
      </c>
      <c r="AC39" s="80">
        <f>SUM(AC17:AC38)</f>
        <v>-2280081</v>
      </c>
      <c r="AH39" s="81"/>
      <c r="AI39" s="81"/>
      <c r="AJ39" s="81"/>
      <c r="AK39" s="81"/>
      <c r="AL39" s="81"/>
    </row>
    <row r="40" spans="1:38" s="85" customFormat="1" ht="20.25" customHeight="1" x14ac:dyDescent="0.3">
      <c r="A40" s="7" t="s">
        <v>82</v>
      </c>
      <c r="B40" s="7"/>
      <c r="C40" s="1"/>
      <c r="D40" s="84"/>
      <c r="E40" s="84"/>
      <c r="F40" s="1"/>
      <c r="G40" s="1"/>
      <c r="H40" s="1"/>
      <c r="I40" s="1"/>
      <c r="J40" s="1"/>
      <c r="K40" s="82" t="s">
        <v>83</v>
      </c>
      <c r="L40" s="82" t="s">
        <v>84</v>
      </c>
      <c r="M40" s="82" t="s">
        <v>83</v>
      </c>
      <c r="N40" s="82" t="s">
        <v>84</v>
      </c>
      <c r="O40" s="82" t="s">
        <v>83</v>
      </c>
      <c r="P40" s="82" t="s">
        <v>84</v>
      </c>
      <c r="Q40" s="82" t="s">
        <v>83</v>
      </c>
      <c r="R40" s="82" t="s">
        <v>84</v>
      </c>
      <c r="S40" s="83" t="s">
        <v>83</v>
      </c>
      <c r="T40" s="83" t="s">
        <v>84</v>
      </c>
      <c r="U40" s="83" t="s">
        <v>83</v>
      </c>
      <c r="V40" s="83" t="s">
        <v>84</v>
      </c>
      <c r="W40" s="83" t="s">
        <v>83</v>
      </c>
      <c r="X40" s="83" t="s">
        <v>84</v>
      </c>
      <c r="Y40" s="84" t="s">
        <v>83</v>
      </c>
      <c r="Z40" s="84" t="s">
        <v>84</v>
      </c>
      <c r="AA40" s="1"/>
      <c r="AB40" s="84" t="s">
        <v>83</v>
      </c>
      <c r="AC40" s="84" t="s">
        <v>84</v>
      </c>
      <c r="AH40" s="86"/>
      <c r="AI40" s="86"/>
      <c r="AJ40" s="86"/>
      <c r="AK40" s="86"/>
      <c r="AL40" s="86"/>
    </row>
    <row r="41" spans="1:38" s="85" customFormat="1" ht="20.25" customHeight="1" x14ac:dyDescent="0.3">
      <c r="A41" s="7" t="s">
        <v>85</v>
      </c>
      <c r="B41" s="7"/>
      <c r="C41" s="1"/>
      <c r="D41" s="326"/>
      <c r="E41" s="91"/>
      <c r="F41" s="1"/>
      <c r="G41" s="1"/>
      <c r="H41" s="1"/>
      <c r="I41" s="1">
        <v>8.0399999999999999E-2</v>
      </c>
      <c r="J41" s="1"/>
      <c r="K41" s="88">
        <f t="shared" ref="K41:K46" si="13">$L$39*I41</f>
        <v>34480.196063999996</v>
      </c>
      <c r="L41" s="87">
        <f t="shared" ref="L41:L46" si="14">K41/$L$39</f>
        <v>8.0399999999999999E-2</v>
      </c>
      <c r="M41" s="88">
        <f t="shared" ref="M41:M46" si="15">$N$39*I41</f>
        <v>40106.851776000003</v>
      </c>
      <c r="N41" s="87">
        <f t="shared" ref="N41:N46" si="16">M41/$N$39</f>
        <v>8.0399999999999999E-2</v>
      </c>
      <c r="O41" s="88">
        <f t="shared" ref="O41:O46" si="17">$P$39*I41</f>
        <v>32794.420319999997</v>
      </c>
      <c r="P41" s="87">
        <f t="shared" ref="P41:P46" si="18">O41/$P$39</f>
        <v>8.0399999999999999E-2</v>
      </c>
      <c r="Q41" s="88">
        <f t="shared" ref="Q41:Q46" si="19">$R$39*I41</f>
        <v>20926.511999999999</v>
      </c>
      <c r="R41" s="87">
        <f t="shared" ref="R41:R46" si="20">Q41/$R$39</f>
        <v>8.0399999999999999E-2</v>
      </c>
      <c r="S41" s="89">
        <f t="shared" ref="S41:S46" si="21">$T$39*I41</f>
        <v>11467.858823999999</v>
      </c>
      <c r="T41" s="90">
        <f t="shared" ref="T41:T46" si="22">S41/$T$39</f>
        <v>8.0399999999999999E-2</v>
      </c>
      <c r="U41" s="89">
        <f t="shared" ref="U41:U46" si="23">$V$39*I41</f>
        <v>13748.071968</v>
      </c>
      <c r="V41" s="90">
        <f t="shared" ref="V41:V46" si="24">U41/$V$39</f>
        <v>8.0399999999999999E-2</v>
      </c>
      <c r="W41" s="89">
        <f t="shared" ref="W41:W46" si="25">$X$39*I41</f>
        <v>29794.601447999994</v>
      </c>
      <c r="X41" s="90">
        <f t="shared" ref="X41:X46" si="26">W41/$X$39</f>
        <v>8.0399999999999999E-2</v>
      </c>
      <c r="Y41" s="88">
        <f t="shared" ref="Y41:Y46" si="27">$Z$39*I41</f>
        <v>55010.53224</v>
      </c>
      <c r="Z41" s="91">
        <f t="shared" ref="Z41:Z46" si="28">Y41/$Z$39</f>
        <v>8.0399999999999999E-2</v>
      </c>
      <c r="AA41" s="1"/>
      <c r="AB41" s="88">
        <f t="shared" ref="AB41:AB46" si="29">Y41+K41+M41+O41+Q41</f>
        <v>183318.51239999998</v>
      </c>
      <c r="AC41" s="91">
        <f>AB41/$AB$39</f>
        <v>8.0399999999999985E-2</v>
      </c>
      <c r="AH41" s="86"/>
      <c r="AI41" s="86"/>
      <c r="AJ41" s="86"/>
      <c r="AK41" s="86"/>
      <c r="AL41" s="86"/>
    </row>
    <row r="42" spans="1:38" s="85" customFormat="1" ht="15" customHeight="1" x14ac:dyDescent="0.3">
      <c r="A42" s="7" t="s">
        <v>86</v>
      </c>
      <c r="B42" s="7"/>
      <c r="C42" s="1"/>
      <c r="D42" s="327"/>
      <c r="E42" s="91"/>
      <c r="F42" s="1"/>
      <c r="G42" s="1"/>
      <c r="H42" s="1"/>
      <c r="I42" s="1">
        <v>2.1499999999999998E-2</v>
      </c>
      <c r="J42" s="1"/>
      <c r="K42" s="92">
        <f t="shared" si="13"/>
        <v>9220.4504399999987</v>
      </c>
      <c r="L42" s="87">
        <f t="shared" si="14"/>
        <v>2.1499999999999998E-2</v>
      </c>
      <c r="M42" s="92">
        <f t="shared" si="15"/>
        <v>10725.09096</v>
      </c>
      <c r="N42" s="87">
        <f t="shared" si="16"/>
        <v>2.1499999999999998E-2</v>
      </c>
      <c r="O42" s="92">
        <f t="shared" si="17"/>
        <v>8769.6521999999986</v>
      </c>
      <c r="P42" s="87">
        <f t="shared" si="18"/>
        <v>2.1499999999999998E-2</v>
      </c>
      <c r="Q42" s="92">
        <f t="shared" si="19"/>
        <v>5596.0199999999995</v>
      </c>
      <c r="R42" s="87">
        <f t="shared" si="20"/>
        <v>2.1499999999999998E-2</v>
      </c>
      <c r="S42" s="93">
        <f t="shared" si="21"/>
        <v>3066.6537899999998</v>
      </c>
      <c r="T42" s="90">
        <f t="shared" si="22"/>
        <v>2.1499999999999998E-2</v>
      </c>
      <c r="U42" s="93">
        <f t="shared" si="23"/>
        <v>3676.41228</v>
      </c>
      <c r="V42" s="90">
        <f t="shared" si="24"/>
        <v>2.1499999999999998E-2</v>
      </c>
      <c r="W42" s="93">
        <f t="shared" si="25"/>
        <v>7967.4618299999984</v>
      </c>
      <c r="X42" s="90">
        <f t="shared" si="26"/>
        <v>2.1499999999999998E-2</v>
      </c>
      <c r="Y42" s="92">
        <f t="shared" si="27"/>
        <v>14710.527899999999</v>
      </c>
      <c r="Z42" s="91">
        <f t="shared" si="28"/>
        <v>2.1499999999999998E-2</v>
      </c>
      <c r="AA42" s="1"/>
      <c r="AB42" s="92">
        <f t="shared" si="29"/>
        <v>49021.741499999989</v>
      </c>
      <c r="AC42" s="91">
        <f t="shared" ref="AC42:AC48" si="30">AB42/$AB$39</f>
        <v>2.1499999999999995E-2</v>
      </c>
      <c r="AH42" s="86"/>
      <c r="AI42" s="86"/>
      <c r="AJ42" s="86"/>
      <c r="AK42" s="86"/>
      <c r="AL42" s="86"/>
    </row>
    <row r="43" spans="1:38" s="85" customFormat="1" ht="15" customHeight="1" x14ac:dyDescent="0.3">
      <c r="A43" s="7" t="s">
        <v>87</v>
      </c>
      <c r="B43" s="7"/>
      <c r="C43" s="1"/>
      <c r="D43" s="327"/>
      <c r="E43" s="91"/>
      <c r="F43" s="1"/>
      <c r="G43" s="1"/>
      <c r="H43" s="1"/>
      <c r="I43" s="1">
        <v>5.2699999999999997E-2</v>
      </c>
      <c r="J43" s="1"/>
      <c r="K43" s="92">
        <f t="shared" si="13"/>
        <v>22600.825031999997</v>
      </c>
      <c r="L43" s="87">
        <f t="shared" si="14"/>
        <v>5.2699999999999997E-2</v>
      </c>
      <c r="M43" s="92">
        <f t="shared" si="15"/>
        <v>26288.943887999998</v>
      </c>
      <c r="N43" s="87">
        <f t="shared" si="16"/>
        <v>5.2699999999999997E-2</v>
      </c>
      <c r="O43" s="92">
        <f t="shared" si="17"/>
        <v>21495.845159999997</v>
      </c>
      <c r="P43" s="87">
        <f t="shared" si="18"/>
        <v>5.2699999999999997E-2</v>
      </c>
      <c r="Q43" s="92">
        <f t="shared" si="19"/>
        <v>13716.755999999999</v>
      </c>
      <c r="R43" s="87">
        <f t="shared" si="20"/>
        <v>5.2699999999999997E-2</v>
      </c>
      <c r="S43" s="93">
        <f t="shared" si="21"/>
        <v>7516.8676619999997</v>
      </c>
      <c r="T43" s="90">
        <f t="shared" si="22"/>
        <v>5.2699999999999997E-2</v>
      </c>
      <c r="U43" s="93">
        <f t="shared" si="23"/>
        <v>9011.4849840000006</v>
      </c>
      <c r="V43" s="90">
        <f t="shared" si="24"/>
        <v>5.2699999999999997E-2</v>
      </c>
      <c r="W43" s="93">
        <f t="shared" si="25"/>
        <v>19529.545973999997</v>
      </c>
      <c r="X43" s="90">
        <f t="shared" si="26"/>
        <v>5.2700000000000004E-2</v>
      </c>
      <c r="Y43" s="92">
        <f t="shared" si="27"/>
        <v>36057.89862</v>
      </c>
      <c r="Z43" s="91">
        <f t="shared" si="28"/>
        <v>5.2700000000000004E-2</v>
      </c>
      <c r="AA43" s="1"/>
      <c r="AB43" s="92">
        <f t="shared" si="29"/>
        <v>120160.26869999999</v>
      </c>
      <c r="AC43" s="91">
        <f t="shared" si="30"/>
        <v>5.2699999999999997E-2</v>
      </c>
      <c r="AH43" s="86"/>
      <c r="AI43" s="86"/>
      <c r="AJ43" s="86"/>
      <c r="AK43" s="86"/>
      <c r="AL43" s="86"/>
    </row>
    <row r="44" spans="1:38" s="85" customFormat="1" ht="15" customHeight="1" x14ac:dyDescent="0.3">
      <c r="A44" s="7" t="s">
        <v>88</v>
      </c>
      <c r="B44" s="7"/>
      <c r="C44" s="1"/>
      <c r="D44" s="327"/>
      <c r="E44" s="91"/>
      <c r="F44" s="1"/>
      <c r="G44" s="1"/>
      <c r="H44" s="1"/>
      <c r="I44" s="1">
        <v>5.0999999999999997E-2</v>
      </c>
      <c r="J44" s="1"/>
      <c r="K44" s="92">
        <f t="shared" si="13"/>
        <v>21871.766159999996</v>
      </c>
      <c r="L44" s="87">
        <f t="shared" si="14"/>
        <v>5.099999999999999E-2</v>
      </c>
      <c r="M44" s="92">
        <f t="shared" si="15"/>
        <v>25440.91344</v>
      </c>
      <c r="N44" s="87">
        <f t="shared" si="16"/>
        <v>5.1000000000000004E-2</v>
      </c>
      <c r="O44" s="92">
        <f t="shared" si="17"/>
        <v>20802.430799999998</v>
      </c>
      <c r="P44" s="87">
        <f t="shared" si="18"/>
        <v>5.0999999999999997E-2</v>
      </c>
      <c r="Q44" s="92">
        <f t="shared" si="19"/>
        <v>13274.279999999999</v>
      </c>
      <c r="R44" s="87">
        <f t="shared" si="20"/>
        <v>5.0999999999999997E-2</v>
      </c>
      <c r="S44" s="93">
        <f t="shared" si="21"/>
        <v>7274.3880599999993</v>
      </c>
      <c r="T44" s="90">
        <f t="shared" si="22"/>
        <v>5.0999999999999997E-2</v>
      </c>
      <c r="U44" s="93">
        <f t="shared" si="23"/>
        <v>8720.7919199999997</v>
      </c>
      <c r="V44" s="90">
        <f t="shared" si="24"/>
        <v>5.0999999999999997E-2</v>
      </c>
      <c r="W44" s="93">
        <f t="shared" si="25"/>
        <v>18899.560619999997</v>
      </c>
      <c r="X44" s="90">
        <f t="shared" si="26"/>
        <v>5.0999999999999997E-2</v>
      </c>
      <c r="Y44" s="92">
        <f t="shared" si="27"/>
        <v>34894.740599999997</v>
      </c>
      <c r="Z44" s="91">
        <f t="shared" si="28"/>
        <v>5.0999999999999997E-2</v>
      </c>
      <c r="AA44" s="1"/>
      <c r="AB44" s="92">
        <f t="shared" si="29"/>
        <v>116284.13099999999</v>
      </c>
      <c r="AC44" s="91">
        <f t="shared" si="30"/>
        <v>5.0999999999999997E-2</v>
      </c>
      <c r="AH44" s="86"/>
      <c r="AI44" s="86"/>
      <c r="AJ44" s="86"/>
      <c r="AK44" s="86"/>
      <c r="AL44" s="86"/>
    </row>
    <row r="45" spans="1:38" s="85" customFormat="1" ht="15" customHeight="1" x14ac:dyDescent="0.3">
      <c r="A45" s="7" t="s">
        <v>89</v>
      </c>
      <c r="B45" s="7"/>
      <c r="C45" s="1"/>
      <c r="D45" s="327"/>
      <c r="E45" s="91"/>
      <c r="F45" s="1"/>
      <c r="G45" s="1"/>
      <c r="H45" s="1"/>
      <c r="I45" s="1">
        <v>7.0000000000000001E-3</v>
      </c>
      <c r="J45" s="1"/>
      <c r="K45" s="92">
        <f t="shared" si="13"/>
        <v>3002.0071199999998</v>
      </c>
      <c r="L45" s="87">
        <f t="shared" si="14"/>
        <v>7.0000000000000001E-3</v>
      </c>
      <c r="M45" s="92">
        <f t="shared" si="15"/>
        <v>3491.8900800000001</v>
      </c>
      <c r="N45" s="87">
        <f t="shared" si="16"/>
        <v>7.0000000000000001E-3</v>
      </c>
      <c r="O45" s="92">
        <f t="shared" si="17"/>
        <v>2855.2356</v>
      </c>
      <c r="P45" s="87">
        <f t="shared" si="18"/>
        <v>7.0000000000000001E-3</v>
      </c>
      <c r="Q45" s="92">
        <f t="shared" si="19"/>
        <v>1821.96</v>
      </c>
      <c r="R45" s="87">
        <f t="shared" si="20"/>
        <v>7.0000000000000001E-3</v>
      </c>
      <c r="S45" s="93">
        <f t="shared" si="21"/>
        <v>998.44542000000001</v>
      </c>
      <c r="T45" s="90">
        <f t="shared" si="22"/>
        <v>7.0000000000000001E-3</v>
      </c>
      <c r="U45" s="93">
        <f t="shared" si="23"/>
        <v>1196.97144</v>
      </c>
      <c r="V45" s="90">
        <f t="shared" si="24"/>
        <v>6.9999999999999993E-3</v>
      </c>
      <c r="W45" s="93">
        <f t="shared" si="25"/>
        <v>2594.0573399999998</v>
      </c>
      <c r="X45" s="90">
        <f t="shared" si="26"/>
        <v>7.000000000000001E-3</v>
      </c>
      <c r="Y45" s="92">
        <f t="shared" si="27"/>
        <v>4789.4741999999997</v>
      </c>
      <c r="Z45" s="91">
        <f t="shared" si="28"/>
        <v>7.0000000000000001E-3</v>
      </c>
      <c r="AA45" s="1"/>
      <c r="AB45" s="92">
        <f t="shared" si="29"/>
        <v>15960.566999999999</v>
      </c>
      <c r="AC45" s="91">
        <f t="shared" si="30"/>
        <v>6.9999999999999993E-3</v>
      </c>
      <c r="AH45" s="86"/>
      <c r="AI45" s="86"/>
      <c r="AJ45" s="86"/>
      <c r="AK45" s="86"/>
      <c r="AL45" s="86"/>
    </row>
    <row r="46" spans="1:38" ht="15" customHeight="1" x14ac:dyDescent="0.3">
      <c r="A46" s="7" t="s">
        <v>90</v>
      </c>
      <c r="B46" s="7"/>
      <c r="D46" s="96"/>
      <c r="E46" s="91"/>
      <c r="I46" s="1">
        <v>1E-3</v>
      </c>
      <c r="K46" s="94">
        <f t="shared" si="13"/>
        <v>428.85816</v>
      </c>
      <c r="L46" s="87">
        <f t="shared" si="14"/>
        <v>1E-3</v>
      </c>
      <c r="M46" s="94">
        <f t="shared" si="15"/>
        <v>498.84144000000003</v>
      </c>
      <c r="N46" s="87">
        <f t="shared" si="16"/>
        <v>1E-3</v>
      </c>
      <c r="O46" s="94">
        <f t="shared" si="17"/>
        <v>407.89080000000001</v>
      </c>
      <c r="P46" s="87">
        <f t="shared" si="18"/>
        <v>1E-3</v>
      </c>
      <c r="Q46" s="94">
        <f t="shared" si="19"/>
        <v>260.28000000000003</v>
      </c>
      <c r="R46" s="87">
        <f t="shared" si="20"/>
        <v>1E-3</v>
      </c>
      <c r="S46" s="93">
        <f t="shared" si="21"/>
        <v>142.63506000000001</v>
      </c>
      <c r="T46" s="90">
        <f t="shared" si="22"/>
        <v>1E-3</v>
      </c>
      <c r="U46" s="93">
        <f t="shared" si="23"/>
        <v>170.99592000000001</v>
      </c>
      <c r="V46" s="90">
        <f t="shared" si="24"/>
        <v>1E-3</v>
      </c>
      <c r="W46" s="93">
        <f t="shared" si="25"/>
        <v>370.57961999999992</v>
      </c>
      <c r="X46" s="90">
        <f t="shared" si="26"/>
        <v>1E-3</v>
      </c>
      <c r="Y46" s="94">
        <f t="shared" si="27"/>
        <v>684.2106</v>
      </c>
      <c r="Z46" s="91">
        <f t="shared" si="28"/>
        <v>1E-3</v>
      </c>
      <c r="AA46" s="1"/>
      <c r="AB46" s="94">
        <f t="shared" si="29"/>
        <v>2280.0810000000006</v>
      </c>
      <c r="AC46" s="91">
        <f t="shared" si="30"/>
        <v>1.0000000000000002E-3</v>
      </c>
    </row>
    <row r="47" spans="1:38" ht="15" customHeight="1" x14ac:dyDescent="0.3">
      <c r="A47" s="95"/>
      <c r="D47" s="96"/>
      <c r="E47" s="96"/>
      <c r="K47" s="94"/>
      <c r="L47" s="94"/>
      <c r="M47" s="94"/>
      <c r="N47" s="94"/>
      <c r="O47" s="94"/>
      <c r="P47" s="94"/>
      <c r="Q47" s="94"/>
      <c r="R47" s="94"/>
      <c r="S47" s="96"/>
      <c r="T47" s="96"/>
      <c r="U47" s="96"/>
      <c r="V47" s="96"/>
      <c r="W47" s="96"/>
      <c r="X47" s="96"/>
      <c r="Y47" s="96"/>
      <c r="Z47" s="96"/>
      <c r="AA47" s="1"/>
      <c r="AB47" s="96"/>
      <c r="AC47" s="96"/>
    </row>
    <row r="48" spans="1:38" ht="15.75" customHeight="1" x14ac:dyDescent="0.3">
      <c r="A48" s="97" t="s">
        <v>91</v>
      </c>
      <c r="D48" s="328"/>
      <c r="E48" s="3"/>
      <c r="H48" s="535"/>
      <c r="I48" s="535"/>
      <c r="K48" s="98">
        <f>SUM(K41:K47)</f>
        <v>91604.102975999995</v>
      </c>
      <c r="L48" s="99">
        <f>K48/L39</f>
        <v>0.21360000000000001</v>
      </c>
      <c r="M48" s="98">
        <f>SUM(M41:M47)</f>
        <v>106552.53158400001</v>
      </c>
      <c r="N48" s="99">
        <f>M48/N39</f>
        <v>0.21360000000000001</v>
      </c>
      <c r="O48" s="98">
        <f>SUM(O41:O47)</f>
        <v>87125.47487999998</v>
      </c>
      <c r="P48" s="99">
        <f>O48/P39</f>
        <v>0.21359999999999996</v>
      </c>
      <c r="Q48" s="98">
        <f>SUM(Q41:Q47)</f>
        <v>55595.807999999997</v>
      </c>
      <c r="R48" s="99">
        <f>Q48/R39</f>
        <v>0.21359999999999998</v>
      </c>
      <c r="S48" s="98">
        <f>SUM(S41:S47)</f>
        <v>30466.848816000002</v>
      </c>
      <c r="T48" s="99">
        <f>S48/T39</f>
        <v>0.21360000000000001</v>
      </c>
      <c r="U48" s="98">
        <f>SUM(U41:U47)</f>
        <v>36524.728512000009</v>
      </c>
      <c r="V48" s="99">
        <f>U48/V39</f>
        <v>0.21360000000000004</v>
      </c>
      <c r="W48" s="98">
        <f>SUM(W41:W47)</f>
        <v>79155.806832000002</v>
      </c>
      <c r="X48" s="99">
        <f>W48/X39</f>
        <v>0.21360000000000004</v>
      </c>
      <c r="Y48" s="98">
        <f>SUM(Y41:Y47)</f>
        <v>146147.38415999999</v>
      </c>
      <c r="Z48" s="99">
        <f>Y48/Z39</f>
        <v>0.21359999999999998</v>
      </c>
      <c r="AA48" s="1"/>
      <c r="AB48" s="98">
        <f>SUM(AB41:AB47)</f>
        <v>487025.30159999989</v>
      </c>
      <c r="AC48" s="99">
        <f t="shared" si="30"/>
        <v>0.21359999999999996</v>
      </c>
    </row>
    <row r="49" spans="1:38" ht="15.75" customHeight="1" x14ac:dyDescent="0.3">
      <c r="A49" s="97" t="s">
        <v>92</v>
      </c>
      <c r="C49" s="100"/>
      <c r="D49" s="329"/>
      <c r="E49" s="33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8" s="4" customFormat="1" ht="28.9" customHeight="1" x14ac:dyDescent="0.3">
      <c r="A50" s="536" t="s">
        <v>93</v>
      </c>
      <c r="B50" s="537"/>
      <c r="C50" s="537"/>
      <c r="D50" s="538"/>
      <c r="E50" s="538"/>
      <c r="F50" s="537"/>
      <c r="G50" s="539"/>
      <c r="H50" s="540">
        <f>H39+H48</f>
        <v>0</v>
      </c>
      <c r="I50" s="541"/>
      <c r="J50" s="101">
        <f>SUM(I29:I31)</f>
        <v>0</v>
      </c>
      <c r="K50" s="80"/>
      <c r="L50" s="80">
        <f>L39+K48</f>
        <v>520462.26297599997</v>
      </c>
      <c r="M50" s="80"/>
      <c r="N50" s="80">
        <f>N39+M48</f>
        <v>605393.97158400004</v>
      </c>
      <c r="O50" s="80"/>
      <c r="P50" s="80">
        <f>P39+O48</f>
        <v>495016.27487999998</v>
      </c>
      <c r="Q50" s="80"/>
      <c r="R50" s="80">
        <f>R39+Q48</f>
        <v>315875.80800000002</v>
      </c>
      <c r="S50" s="80"/>
      <c r="T50" s="80">
        <f>T39+S48</f>
        <v>173101.90881600001</v>
      </c>
      <c r="U50" s="80"/>
      <c r="V50" s="80">
        <f>V39+U48</f>
        <v>207520.64851200001</v>
      </c>
      <c r="W50" s="80"/>
      <c r="X50" s="80">
        <f>X39+W48</f>
        <v>449735.42683199991</v>
      </c>
      <c r="Y50" s="80"/>
      <c r="Z50" s="80">
        <f>Z39+Y48</f>
        <v>830357.98415999999</v>
      </c>
      <c r="AA50" s="80"/>
      <c r="AB50" s="80">
        <f>L50+N50+P50+R50+Z50</f>
        <v>2767106.3015999999</v>
      </c>
      <c r="AC50" s="80">
        <f>J50-AB50</f>
        <v>-2767106.3015999999</v>
      </c>
      <c r="AH50" s="81"/>
      <c r="AI50" s="81"/>
      <c r="AJ50" s="81"/>
      <c r="AK50" s="81"/>
      <c r="AL50" s="81"/>
    </row>
    <row r="51" spans="1:38" x14ac:dyDescent="0.3">
      <c r="A51" s="102"/>
      <c r="B51" s="103"/>
      <c r="C51" s="103"/>
      <c r="D51" s="103"/>
      <c r="E51" s="103"/>
      <c r="F51" s="103"/>
      <c r="G51" s="103"/>
      <c r="H51" s="103"/>
      <c r="I51" s="103"/>
      <c r="J51" s="104"/>
      <c r="K51" s="104"/>
      <c r="L51" s="104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1:38" s="3" customFormat="1" ht="12" customHeight="1" x14ac:dyDescent="0.3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H52" s="106"/>
      <c r="AI52" s="106"/>
      <c r="AJ52" s="106"/>
      <c r="AK52" s="106"/>
      <c r="AL52" s="106"/>
    </row>
    <row r="53" spans="1:38" s="3" customFormat="1" ht="19.899999999999999" customHeight="1" thickBot="1" x14ac:dyDescent="0.35">
      <c r="A53" s="107" t="s">
        <v>94</v>
      </c>
      <c r="B53" s="107"/>
      <c r="C53" s="107"/>
      <c r="D53" s="107"/>
      <c r="E53" s="107"/>
      <c r="F53" s="107"/>
      <c r="G53" s="107"/>
      <c r="H53" s="107"/>
      <c r="AH53" s="106"/>
      <c r="AI53" s="106"/>
      <c r="AJ53" s="106"/>
      <c r="AK53" s="106"/>
      <c r="AL53" s="106"/>
    </row>
    <row r="54" spans="1:38" ht="26.25" customHeight="1" thickBot="1" x14ac:dyDescent="0.45">
      <c r="A54" s="528"/>
      <c r="B54" s="528"/>
      <c r="M54" s="1"/>
      <c r="N54" s="1"/>
      <c r="O54" s="1"/>
      <c r="P54" s="1"/>
      <c r="Q54" s="1"/>
      <c r="R54" s="1"/>
      <c r="S54" s="444" t="s">
        <v>11</v>
      </c>
      <c r="T54" s="445"/>
      <c r="U54" s="445"/>
      <c r="V54" s="445"/>
      <c r="W54" s="445"/>
      <c r="X54" s="445"/>
      <c r="Y54" s="445"/>
      <c r="Z54" s="446"/>
      <c r="AA54" s="1"/>
      <c r="AB54" s="1"/>
    </row>
    <row r="55" spans="1:38" ht="37.5" customHeight="1" x14ac:dyDescent="0.4">
      <c r="A55" s="108" t="s">
        <v>95</v>
      </c>
      <c r="B55" s="109"/>
      <c r="K55" s="439" t="s">
        <v>12</v>
      </c>
      <c r="L55" s="440"/>
      <c r="M55" s="439" t="s">
        <v>13</v>
      </c>
      <c r="N55" s="440"/>
      <c r="O55" s="439" t="s">
        <v>14</v>
      </c>
      <c r="P55" s="440"/>
      <c r="Q55" s="439" t="s">
        <v>15</v>
      </c>
      <c r="R55" s="440"/>
      <c r="S55" s="437" t="s">
        <v>13</v>
      </c>
      <c r="T55" s="438"/>
      <c r="U55" s="437" t="s">
        <v>14</v>
      </c>
      <c r="V55" s="438"/>
      <c r="W55" s="437" t="s">
        <v>12</v>
      </c>
      <c r="X55" s="438"/>
      <c r="Y55" s="437" t="s">
        <v>16</v>
      </c>
      <c r="Z55" s="438"/>
      <c r="AA55" s="20"/>
      <c r="AB55" s="1"/>
    </row>
    <row r="56" spans="1:38" ht="12" customHeight="1" x14ac:dyDescent="0.3">
      <c r="A56" s="504" t="s">
        <v>17</v>
      </c>
      <c r="B56" s="516"/>
      <c r="C56" s="516"/>
      <c r="D56" s="516"/>
      <c r="E56" s="517"/>
      <c r="F56" s="24" t="s">
        <v>18</v>
      </c>
      <c r="G56" s="453" t="s">
        <v>19</v>
      </c>
      <c r="H56" s="518"/>
      <c r="I56" s="208" t="s">
        <v>96</v>
      </c>
      <c r="J56" s="208" t="s">
        <v>20</v>
      </c>
      <c r="K56" s="208" t="s">
        <v>21</v>
      </c>
      <c r="L56" s="208" t="s">
        <v>22</v>
      </c>
      <c r="M56" s="208" t="s">
        <v>23</v>
      </c>
      <c r="N56" s="208" t="s">
        <v>24</v>
      </c>
      <c r="O56" s="208" t="s">
        <v>25</v>
      </c>
      <c r="P56" s="208" t="s">
        <v>26</v>
      </c>
      <c r="Q56" s="208" t="s">
        <v>27</v>
      </c>
      <c r="R56" s="208" t="s">
        <v>28</v>
      </c>
      <c r="S56" s="26" t="s">
        <v>32</v>
      </c>
      <c r="T56" s="26" t="s">
        <v>33</v>
      </c>
      <c r="U56" s="26" t="s">
        <v>34</v>
      </c>
      <c r="V56" s="26" t="s">
        <v>35</v>
      </c>
      <c r="W56" s="26" t="s">
        <v>36</v>
      </c>
      <c r="X56" s="26" t="s">
        <v>37</v>
      </c>
      <c r="Y56" s="26"/>
      <c r="Z56" s="26"/>
      <c r="AA56" s="22" t="s">
        <v>29</v>
      </c>
      <c r="AB56" s="24" t="s">
        <v>30</v>
      </c>
      <c r="AC56" s="208" t="s">
        <v>31</v>
      </c>
    </row>
    <row r="57" spans="1:38" ht="17.25" customHeight="1" x14ac:dyDescent="0.3">
      <c r="A57" s="110"/>
      <c r="B57" s="111"/>
      <c r="C57" s="3"/>
      <c r="D57" s="3"/>
      <c r="E57" s="112"/>
      <c r="F57" s="34"/>
      <c r="G57" s="519"/>
      <c r="H57" s="520"/>
      <c r="I57" s="113"/>
      <c r="J57" s="113"/>
      <c r="K57" s="113" t="s">
        <v>97</v>
      </c>
      <c r="L57" s="113" t="s">
        <v>98</v>
      </c>
      <c r="M57" s="113" t="s">
        <v>97</v>
      </c>
      <c r="N57" s="113" t="s">
        <v>98</v>
      </c>
      <c r="O57" s="113" t="s">
        <v>97</v>
      </c>
      <c r="P57" s="113" t="s">
        <v>98</v>
      </c>
      <c r="Q57" s="113" t="s">
        <v>97</v>
      </c>
      <c r="R57" s="113" t="s">
        <v>98</v>
      </c>
      <c r="S57" s="36" t="s">
        <v>97</v>
      </c>
      <c r="T57" s="36" t="s">
        <v>98</v>
      </c>
      <c r="U57" s="36" t="s">
        <v>97</v>
      </c>
      <c r="V57" s="36" t="s">
        <v>98</v>
      </c>
      <c r="W57" s="36" t="s">
        <v>97</v>
      </c>
      <c r="X57" s="36" t="s">
        <v>98</v>
      </c>
      <c r="Y57" s="36" t="s">
        <v>97</v>
      </c>
      <c r="Z57" s="36" t="s">
        <v>98</v>
      </c>
      <c r="AA57" s="36" t="s">
        <v>44</v>
      </c>
      <c r="AB57" s="41" t="s">
        <v>45</v>
      </c>
      <c r="AC57" s="30"/>
    </row>
    <row r="58" spans="1:38" x14ac:dyDescent="0.3">
      <c r="A58" s="110"/>
      <c r="B58" s="111"/>
      <c r="C58" s="3"/>
      <c r="D58" s="3"/>
      <c r="E58" s="112"/>
      <c r="F58" s="43" t="s">
        <v>44</v>
      </c>
      <c r="G58" s="521" t="s">
        <v>44</v>
      </c>
      <c r="H58" s="522"/>
      <c r="I58" s="42" t="s">
        <v>99</v>
      </c>
      <c r="J58" s="42" t="s">
        <v>50</v>
      </c>
      <c r="K58" s="42" t="s">
        <v>100</v>
      </c>
      <c r="L58" s="42" t="s">
        <v>101</v>
      </c>
      <c r="M58" s="42" t="s">
        <v>100</v>
      </c>
      <c r="N58" s="42" t="s">
        <v>101</v>
      </c>
      <c r="O58" s="42" t="s">
        <v>100</v>
      </c>
      <c r="P58" s="42" t="s">
        <v>101</v>
      </c>
      <c r="Q58" s="42" t="s">
        <v>100</v>
      </c>
      <c r="R58" s="42" t="s">
        <v>101</v>
      </c>
      <c r="S58" s="43" t="s">
        <v>100</v>
      </c>
      <c r="T58" s="43" t="s">
        <v>101</v>
      </c>
      <c r="U58" s="43" t="s">
        <v>100</v>
      </c>
      <c r="V58" s="43" t="s">
        <v>101</v>
      </c>
      <c r="W58" s="43" t="s">
        <v>100</v>
      </c>
      <c r="X58" s="43" t="s">
        <v>101</v>
      </c>
      <c r="Y58" s="43" t="s">
        <v>100</v>
      </c>
      <c r="Z58" s="43" t="s">
        <v>101</v>
      </c>
      <c r="AA58" s="43" t="s">
        <v>102</v>
      </c>
      <c r="AB58" s="43" t="s">
        <v>53</v>
      </c>
      <c r="AC58" s="193" t="s">
        <v>103</v>
      </c>
    </row>
    <row r="59" spans="1:38" x14ac:dyDescent="0.3">
      <c r="A59" s="115"/>
      <c r="B59" s="116"/>
      <c r="C59" s="3"/>
      <c r="D59" s="3"/>
      <c r="E59" s="112"/>
      <c r="F59" s="36" t="s">
        <v>59</v>
      </c>
      <c r="G59" s="521" t="s">
        <v>97</v>
      </c>
      <c r="H59" s="522"/>
      <c r="I59" s="117" t="s">
        <v>97</v>
      </c>
      <c r="J59" s="117" t="s">
        <v>61</v>
      </c>
      <c r="K59" s="117" t="s">
        <v>104</v>
      </c>
      <c r="L59" s="117" t="s">
        <v>104</v>
      </c>
      <c r="M59" s="117" t="s">
        <v>104</v>
      </c>
      <c r="N59" s="117" t="s">
        <v>104</v>
      </c>
      <c r="O59" s="117" t="s">
        <v>104</v>
      </c>
      <c r="P59" s="117" t="s">
        <v>104</v>
      </c>
      <c r="Q59" s="117" t="s">
        <v>104</v>
      </c>
      <c r="R59" s="117" t="s">
        <v>104</v>
      </c>
      <c r="S59" s="36" t="s">
        <v>104</v>
      </c>
      <c r="T59" s="36" t="s">
        <v>104</v>
      </c>
      <c r="U59" s="36" t="s">
        <v>104</v>
      </c>
      <c r="V59" s="36" t="s">
        <v>104</v>
      </c>
      <c r="W59" s="36" t="s">
        <v>104</v>
      </c>
      <c r="X59" s="36" t="s">
        <v>104</v>
      </c>
      <c r="Y59" s="36" t="s">
        <v>104</v>
      </c>
      <c r="Z59" s="36" t="s">
        <v>104</v>
      </c>
      <c r="AA59" s="36" t="s">
        <v>53</v>
      </c>
      <c r="AB59" s="43" t="s">
        <v>62</v>
      </c>
      <c r="AC59" s="46"/>
    </row>
    <row r="60" spans="1:38" ht="21" thickBot="1" x14ac:dyDescent="0.35">
      <c r="A60" s="523" t="s">
        <v>105</v>
      </c>
      <c r="B60" s="524"/>
      <c r="C60" s="524"/>
      <c r="D60" s="524"/>
      <c r="E60" s="525"/>
      <c r="F60" s="36" t="s">
        <v>106</v>
      </c>
      <c r="G60" s="526" t="s">
        <v>107</v>
      </c>
      <c r="H60" s="527"/>
      <c r="I60" s="117" t="s">
        <v>107</v>
      </c>
      <c r="J60" s="117" t="s">
        <v>70</v>
      </c>
      <c r="K60" s="117" t="s">
        <v>108</v>
      </c>
      <c r="L60" s="117" t="s">
        <v>108</v>
      </c>
      <c r="M60" s="117" t="s">
        <v>108</v>
      </c>
      <c r="N60" s="117" t="s">
        <v>108</v>
      </c>
      <c r="O60" s="117" t="s">
        <v>108</v>
      </c>
      <c r="P60" s="117" t="s">
        <v>108</v>
      </c>
      <c r="Q60" s="117" t="s">
        <v>108</v>
      </c>
      <c r="R60" s="117" t="s">
        <v>108</v>
      </c>
      <c r="S60" s="117" t="s">
        <v>108</v>
      </c>
      <c r="T60" s="117" t="s">
        <v>108</v>
      </c>
      <c r="U60" s="117" t="s">
        <v>108</v>
      </c>
      <c r="V60" s="117" t="s">
        <v>108</v>
      </c>
      <c r="W60" s="117" t="s">
        <v>108</v>
      </c>
      <c r="X60" s="117" t="s">
        <v>108</v>
      </c>
      <c r="Y60" s="117" t="s">
        <v>108</v>
      </c>
      <c r="Z60" s="117" t="s">
        <v>108</v>
      </c>
      <c r="AA60" s="117" t="s">
        <v>62</v>
      </c>
      <c r="AB60" s="118"/>
      <c r="AC60" s="118" t="s">
        <v>72</v>
      </c>
    </row>
    <row r="61" spans="1:38" ht="29.45" customHeight="1" thickTop="1" x14ac:dyDescent="0.3">
      <c r="A61" s="511" t="s">
        <v>109</v>
      </c>
      <c r="B61" s="512"/>
      <c r="C61" s="512"/>
      <c r="D61" s="512"/>
      <c r="E61" s="513"/>
      <c r="F61" s="119">
        <v>152000</v>
      </c>
      <c r="G61" s="514">
        <v>2500</v>
      </c>
      <c r="H61" s="515"/>
      <c r="I61" s="120">
        <f t="shared" ref="I61:I66" si="31">IF(G61=0,0,F61/G61)</f>
        <v>60.8</v>
      </c>
      <c r="J61" s="121"/>
      <c r="K61" s="122">
        <v>500</v>
      </c>
      <c r="L61" s="121">
        <f>I61*K61</f>
        <v>30400</v>
      </c>
      <c r="M61" s="122">
        <v>600</v>
      </c>
      <c r="N61" s="121">
        <f>I61*M61</f>
        <v>36480</v>
      </c>
      <c r="O61" s="121">
        <v>400</v>
      </c>
      <c r="P61" s="121">
        <f>I61*O61</f>
        <v>24320</v>
      </c>
      <c r="Q61" s="121">
        <v>350</v>
      </c>
      <c r="R61" s="121">
        <f>I61*Q61</f>
        <v>21280</v>
      </c>
      <c r="S61" s="121">
        <v>170</v>
      </c>
      <c r="T61" s="121">
        <f>I61*S61</f>
        <v>10336</v>
      </c>
      <c r="U61" s="121">
        <v>200</v>
      </c>
      <c r="V61" s="121">
        <f>U61*I61</f>
        <v>12160</v>
      </c>
      <c r="W61" s="121">
        <v>280</v>
      </c>
      <c r="X61" s="121">
        <f>W61*I61</f>
        <v>17024</v>
      </c>
      <c r="Y61" s="121">
        <f>S61+U61+W61</f>
        <v>650</v>
      </c>
      <c r="Z61" s="121">
        <f>T61+V61+X61</f>
        <v>39520</v>
      </c>
      <c r="AA61" s="121">
        <f>K61+M61+O61+Q61+Y61</f>
        <v>2500</v>
      </c>
      <c r="AB61" s="121">
        <f>L61+N61+P61+R61+Z61</f>
        <v>152000</v>
      </c>
      <c r="AC61" s="121">
        <f>J61-AB61</f>
        <v>-152000</v>
      </c>
    </row>
    <row r="62" spans="1:38" ht="29.45" customHeight="1" x14ac:dyDescent="0.3">
      <c r="A62" s="123"/>
      <c r="B62" s="124"/>
      <c r="C62" s="124"/>
      <c r="D62" s="124"/>
      <c r="E62" s="125"/>
      <c r="F62" s="122"/>
      <c r="G62" s="506"/>
      <c r="H62" s="507"/>
      <c r="I62" s="122">
        <f t="shared" si="31"/>
        <v>0</v>
      </c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>
        <f>K62-L62</f>
        <v>0</v>
      </c>
    </row>
    <row r="63" spans="1:38" ht="29.45" customHeight="1" x14ac:dyDescent="0.3">
      <c r="A63" s="123"/>
      <c r="B63" s="124"/>
      <c r="C63" s="124"/>
      <c r="D63" s="124"/>
      <c r="E63" s="125"/>
      <c r="F63" s="122"/>
      <c r="G63" s="506"/>
      <c r="H63" s="507"/>
      <c r="I63" s="122">
        <f t="shared" si="31"/>
        <v>0</v>
      </c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>
        <f>K63-L63</f>
        <v>0</v>
      </c>
    </row>
    <row r="64" spans="1:38" ht="29.45" customHeight="1" x14ac:dyDescent="0.3">
      <c r="A64" s="123"/>
      <c r="B64" s="124"/>
      <c r="C64" s="124"/>
      <c r="D64" s="124"/>
      <c r="E64" s="125"/>
      <c r="F64" s="122"/>
      <c r="G64" s="506"/>
      <c r="H64" s="507"/>
      <c r="I64" s="122">
        <f t="shared" si="31"/>
        <v>0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>
        <f>K64-L64</f>
        <v>0</v>
      </c>
    </row>
    <row r="65" spans="1:38" ht="29.45" customHeight="1" x14ac:dyDescent="0.3">
      <c r="A65" s="123"/>
      <c r="B65" s="124"/>
      <c r="C65" s="124"/>
      <c r="D65" s="124"/>
      <c r="E65" s="125"/>
      <c r="F65" s="122"/>
      <c r="G65" s="506"/>
      <c r="H65" s="507"/>
      <c r="I65" s="122">
        <f t="shared" si="31"/>
        <v>0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>
        <f>K65-L65</f>
        <v>0</v>
      </c>
    </row>
    <row r="66" spans="1:38" ht="29.45" customHeight="1" x14ac:dyDescent="0.3">
      <c r="A66" s="123"/>
      <c r="B66" s="124"/>
      <c r="C66" s="124"/>
      <c r="D66" s="124"/>
      <c r="E66" s="125"/>
      <c r="F66" s="122"/>
      <c r="G66" s="506"/>
      <c r="H66" s="507"/>
      <c r="I66" s="122">
        <f t="shared" si="31"/>
        <v>0</v>
      </c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>
        <f>K66-L66</f>
        <v>0</v>
      </c>
    </row>
    <row r="67" spans="1:38" ht="29.45" customHeight="1" thickBot="1" x14ac:dyDescent="0.35">
      <c r="A67" s="508" t="s">
        <v>110</v>
      </c>
      <c r="B67" s="509"/>
      <c r="C67" s="509"/>
      <c r="D67" s="509"/>
      <c r="E67" s="510"/>
      <c r="F67" s="119">
        <f>SUM(F61:F66)</f>
        <v>152000</v>
      </c>
      <c r="G67" s="506"/>
      <c r="H67" s="507"/>
      <c r="I67" s="122"/>
      <c r="J67" s="122">
        <f t="shared" ref="J67:Z67" si="32">SUM(J61:J66)</f>
        <v>0</v>
      </c>
      <c r="K67" s="121">
        <f>SUM(K61:K66)</f>
        <v>500</v>
      </c>
      <c r="L67" s="121">
        <f t="shared" si="32"/>
        <v>30400</v>
      </c>
      <c r="M67" s="121">
        <f t="shared" si="32"/>
        <v>600</v>
      </c>
      <c r="N67" s="121">
        <f t="shared" si="32"/>
        <v>36480</v>
      </c>
      <c r="O67" s="121">
        <f t="shared" si="32"/>
        <v>400</v>
      </c>
      <c r="P67" s="121">
        <f t="shared" si="32"/>
        <v>24320</v>
      </c>
      <c r="Q67" s="121">
        <f t="shared" si="32"/>
        <v>350</v>
      </c>
      <c r="R67" s="121">
        <f t="shared" si="32"/>
        <v>21280</v>
      </c>
      <c r="S67" s="121">
        <f>SUM(S61:S66)</f>
        <v>170</v>
      </c>
      <c r="T67" s="121">
        <f t="shared" si="32"/>
        <v>10336</v>
      </c>
      <c r="U67" s="121">
        <f>SUM(U61:U66)</f>
        <v>200</v>
      </c>
      <c r="V67" s="121">
        <f t="shared" si="32"/>
        <v>12160</v>
      </c>
      <c r="W67" s="121">
        <f>SUM(W61:W66)</f>
        <v>280</v>
      </c>
      <c r="X67" s="121">
        <f t="shared" si="32"/>
        <v>17024</v>
      </c>
      <c r="Y67" s="121">
        <f>SUM(Y61:Y66)</f>
        <v>650</v>
      </c>
      <c r="Z67" s="121">
        <f t="shared" si="32"/>
        <v>39520</v>
      </c>
      <c r="AA67" s="121">
        <f>SUM(AA61:AA66)</f>
        <v>2500</v>
      </c>
      <c r="AB67" s="121">
        <f>SUM(AB61:AB66)</f>
        <v>152000</v>
      </c>
      <c r="AC67" s="121">
        <f>SUM(AC61:AC66)</f>
        <v>-152000</v>
      </c>
    </row>
    <row r="68" spans="1:38" s="3" customFormat="1" ht="30" customHeight="1" thickBot="1" x14ac:dyDescent="0.45">
      <c r="A68" s="126"/>
      <c r="C68" s="126"/>
      <c r="D68" s="126"/>
      <c r="E68" s="126"/>
      <c r="F68" s="126"/>
      <c r="S68" s="444" t="s">
        <v>11</v>
      </c>
      <c r="T68" s="445"/>
      <c r="U68" s="445"/>
      <c r="V68" s="445"/>
      <c r="W68" s="445"/>
      <c r="X68" s="445"/>
      <c r="Y68" s="445"/>
      <c r="Z68" s="446"/>
      <c r="AH68" s="106"/>
      <c r="AI68" s="106"/>
      <c r="AJ68" s="106"/>
      <c r="AK68" s="106"/>
      <c r="AL68" s="106"/>
    </row>
    <row r="69" spans="1:38" s="3" customFormat="1" ht="26.25" x14ac:dyDescent="0.4">
      <c r="A69" s="127" t="s">
        <v>111</v>
      </c>
      <c r="B69" s="128"/>
      <c r="C69" s="128"/>
      <c r="D69" s="128"/>
      <c r="E69" s="126"/>
      <c r="F69" s="129"/>
      <c r="G69" s="129"/>
      <c r="H69" s="129"/>
      <c r="I69" s="129"/>
      <c r="J69" s="129"/>
      <c r="K69" s="439" t="s">
        <v>12</v>
      </c>
      <c r="L69" s="440"/>
      <c r="M69" s="439" t="s">
        <v>13</v>
      </c>
      <c r="N69" s="440"/>
      <c r="O69" s="439" t="s">
        <v>14</v>
      </c>
      <c r="P69" s="440"/>
      <c r="Q69" s="439" t="s">
        <v>15</v>
      </c>
      <c r="R69" s="440"/>
      <c r="S69" s="437" t="s">
        <v>13</v>
      </c>
      <c r="T69" s="438"/>
      <c r="U69" s="437" t="s">
        <v>14</v>
      </c>
      <c r="V69" s="438"/>
      <c r="W69" s="437" t="s">
        <v>12</v>
      </c>
      <c r="X69" s="438"/>
      <c r="Y69" s="437" t="s">
        <v>16</v>
      </c>
      <c r="Z69" s="438"/>
      <c r="AA69" s="20"/>
      <c r="AB69" s="129"/>
      <c r="AC69" s="129"/>
      <c r="AH69" s="106"/>
      <c r="AI69" s="106"/>
      <c r="AJ69" s="106"/>
      <c r="AK69" s="106"/>
      <c r="AL69" s="106"/>
    </row>
    <row r="70" spans="1:38" ht="13.15" customHeight="1" x14ac:dyDescent="0.3">
      <c r="A70" s="504" t="s">
        <v>17</v>
      </c>
      <c r="B70" s="505"/>
      <c r="C70" s="22" t="s">
        <v>18</v>
      </c>
      <c r="D70" s="22" t="s">
        <v>19</v>
      </c>
      <c r="E70" s="130" t="s">
        <v>112</v>
      </c>
      <c r="F70" s="23" t="s">
        <v>20</v>
      </c>
      <c r="G70" s="131" t="s">
        <v>21</v>
      </c>
      <c r="H70" s="208" t="s">
        <v>22</v>
      </c>
      <c r="I70" s="132" t="s">
        <v>23</v>
      </c>
      <c r="J70" s="208" t="s">
        <v>24</v>
      </c>
      <c r="K70" s="208" t="s">
        <v>25</v>
      </c>
      <c r="L70" s="208" t="s">
        <v>26</v>
      </c>
      <c r="M70" s="133" t="s">
        <v>25</v>
      </c>
      <c r="N70" s="133" t="s">
        <v>26</v>
      </c>
      <c r="O70" s="133" t="s">
        <v>25</v>
      </c>
      <c r="P70" s="189" t="s">
        <v>26</v>
      </c>
      <c r="Q70" s="189" t="s">
        <v>27</v>
      </c>
      <c r="R70" s="189" t="s">
        <v>28</v>
      </c>
      <c r="S70" s="26" t="s">
        <v>32</v>
      </c>
      <c r="T70" s="26" t="s">
        <v>33</v>
      </c>
      <c r="U70" s="26" t="s">
        <v>34</v>
      </c>
      <c r="V70" s="26" t="s">
        <v>35</v>
      </c>
      <c r="W70" s="26" t="s">
        <v>36</v>
      </c>
      <c r="X70" s="26" t="s">
        <v>37</v>
      </c>
      <c r="Y70" s="26"/>
      <c r="Z70" s="26"/>
      <c r="AA70" s="189" t="s">
        <v>29</v>
      </c>
      <c r="AB70" s="189" t="s">
        <v>30</v>
      </c>
      <c r="AC70" s="189" t="s">
        <v>31</v>
      </c>
    </row>
    <row r="71" spans="1:38" ht="11.25" customHeight="1" x14ac:dyDescent="0.3">
      <c r="A71" s="134"/>
      <c r="B71" s="135"/>
      <c r="C71" s="136"/>
      <c r="D71" s="137" t="s">
        <v>113</v>
      </c>
      <c r="E71" s="138"/>
      <c r="F71" s="138"/>
      <c r="G71" s="138"/>
      <c r="H71" s="138"/>
      <c r="I71" s="138"/>
      <c r="J71" s="136"/>
      <c r="K71" s="136"/>
      <c r="L71" s="139" t="s">
        <v>114</v>
      </c>
      <c r="M71" s="37"/>
      <c r="N71" s="139" t="s">
        <v>114</v>
      </c>
      <c r="O71" s="37"/>
      <c r="P71" s="139" t="s">
        <v>114</v>
      </c>
      <c r="Q71" s="37"/>
      <c r="R71" s="139" t="s">
        <v>114</v>
      </c>
      <c r="S71" s="140"/>
      <c r="T71" s="140" t="s">
        <v>114</v>
      </c>
      <c r="U71" s="140"/>
      <c r="V71" s="140" t="s">
        <v>114</v>
      </c>
      <c r="W71" s="140"/>
      <c r="X71" s="140" t="s">
        <v>114</v>
      </c>
      <c r="Y71" s="140"/>
      <c r="Z71" s="140" t="s">
        <v>114</v>
      </c>
      <c r="AA71" s="140"/>
      <c r="AB71" s="37"/>
      <c r="AC71" s="37"/>
    </row>
    <row r="72" spans="1:38" x14ac:dyDescent="0.3">
      <c r="A72" s="141"/>
      <c r="B72" s="3"/>
      <c r="C72" s="142"/>
      <c r="D72" s="143" t="s">
        <v>101</v>
      </c>
      <c r="E72" s="143"/>
      <c r="F72" s="143"/>
      <c r="G72" s="143"/>
      <c r="H72" s="143"/>
      <c r="I72" s="143"/>
      <c r="J72" s="42"/>
      <c r="K72" s="42"/>
      <c r="L72" s="144" t="s">
        <v>115</v>
      </c>
      <c r="M72" s="193"/>
      <c r="N72" s="144" t="s">
        <v>115</v>
      </c>
      <c r="O72" s="193"/>
      <c r="P72" s="144" t="s">
        <v>115</v>
      </c>
      <c r="Q72" s="193"/>
      <c r="R72" s="144" t="s">
        <v>115</v>
      </c>
      <c r="S72" s="140"/>
      <c r="T72" s="140" t="s">
        <v>115</v>
      </c>
      <c r="U72" s="140"/>
      <c r="V72" s="140" t="s">
        <v>115</v>
      </c>
      <c r="W72" s="140"/>
      <c r="X72" s="140" t="s">
        <v>115</v>
      </c>
      <c r="Y72" s="140"/>
      <c r="Z72" s="140" t="s">
        <v>115</v>
      </c>
      <c r="AA72" s="140" t="s">
        <v>44</v>
      </c>
      <c r="AB72" s="41" t="s">
        <v>45</v>
      </c>
      <c r="AC72" s="193" t="s">
        <v>116</v>
      </c>
    </row>
    <row r="73" spans="1:38" x14ac:dyDescent="0.3">
      <c r="A73" s="110"/>
      <c r="B73" s="111"/>
      <c r="C73" s="145" t="s">
        <v>117</v>
      </c>
      <c r="D73" s="146" t="s">
        <v>118</v>
      </c>
      <c r="E73" s="143"/>
      <c r="F73" s="143"/>
      <c r="G73" s="143"/>
      <c r="H73" s="143" t="s">
        <v>119</v>
      </c>
      <c r="I73" s="143"/>
      <c r="J73" s="42" t="s">
        <v>50</v>
      </c>
      <c r="K73" s="42" t="s">
        <v>52</v>
      </c>
      <c r="L73" s="144" t="s">
        <v>120</v>
      </c>
      <c r="M73" s="193" t="s">
        <v>52</v>
      </c>
      <c r="N73" s="144" t="s">
        <v>120</v>
      </c>
      <c r="O73" s="193" t="s">
        <v>52</v>
      </c>
      <c r="P73" s="144" t="s">
        <v>120</v>
      </c>
      <c r="Q73" s="193" t="s">
        <v>52</v>
      </c>
      <c r="R73" s="144" t="s">
        <v>120</v>
      </c>
      <c r="S73" s="140" t="s">
        <v>52</v>
      </c>
      <c r="T73" s="140" t="s">
        <v>120</v>
      </c>
      <c r="U73" s="140" t="s">
        <v>52</v>
      </c>
      <c r="V73" s="140" t="s">
        <v>120</v>
      </c>
      <c r="W73" s="140" t="s">
        <v>52</v>
      </c>
      <c r="X73" s="140" t="s">
        <v>120</v>
      </c>
      <c r="Y73" s="140" t="s">
        <v>52</v>
      </c>
      <c r="Z73" s="140" t="s">
        <v>120</v>
      </c>
      <c r="AA73" s="140" t="s">
        <v>115</v>
      </c>
      <c r="AB73" s="43" t="s">
        <v>53</v>
      </c>
      <c r="AC73" s="193"/>
    </row>
    <row r="74" spans="1:38" x14ac:dyDescent="0.3">
      <c r="A74" s="147" t="s">
        <v>121</v>
      </c>
      <c r="B74" s="116"/>
      <c r="C74" s="145" t="s">
        <v>122</v>
      </c>
      <c r="D74" s="146" t="s">
        <v>123</v>
      </c>
      <c r="E74" s="143" t="s">
        <v>113</v>
      </c>
      <c r="F74" s="143" t="s">
        <v>124</v>
      </c>
      <c r="G74" s="143" t="s">
        <v>125</v>
      </c>
      <c r="H74" s="143" t="s">
        <v>126</v>
      </c>
      <c r="I74" s="143" t="s">
        <v>127</v>
      </c>
      <c r="J74" s="42" t="s">
        <v>61</v>
      </c>
      <c r="K74" s="117" t="s">
        <v>104</v>
      </c>
      <c r="L74" s="144" t="s">
        <v>128</v>
      </c>
      <c r="M74" s="46" t="s">
        <v>104</v>
      </c>
      <c r="N74" s="144" t="s">
        <v>128</v>
      </c>
      <c r="O74" s="46" t="s">
        <v>104</v>
      </c>
      <c r="P74" s="144" t="s">
        <v>128</v>
      </c>
      <c r="Q74" s="46" t="s">
        <v>104</v>
      </c>
      <c r="R74" s="144" t="s">
        <v>128</v>
      </c>
      <c r="S74" s="140" t="s">
        <v>104</v>
      </c>
      <c r="T74" s="140" t="s">
        <v>128</v>
      </c>
      <c r="U74" s="140" t="s">
        <v>104</v>
      </c>
      <c r="V74" s="140" t="s">
        <v>128</v>
      </c>
      <c r="W74" s="140" t="s">
        <v>104</v>
      </c>
      <c r="X74" s="140" t="s">
        <v>128</v>
      </c>
      <c r="Y74" s="140" t="s">
        <v>104</v>
      </c>
      <c r="Z74" s="140" t="s">
        <v>128</v>
      </c>
      <c r="AA74" s="140" t="s">
        <v>129</v>
      </c>
      <c r="AB74" s="43" t="s">
        <v>62</v>
      </c>
      <c r="AC74" s="46"/>
    </row>
    <row r="75" spans="1:38" ht="21" thickBot="1" x14ac:dyDescent="0.35">
      <c r="A75" s="148" t="s">
        <v>130</v>
      </c>
      <c r="B75" s="149"/>
      <c r="C75" s="150" t="s">
        <v>131</v>
      </c>
      <c r="D75" s="151" t="s">
        <v>132</v>
      </c>
      <c r="E75" s="152" t="s">
        <v>133</v>
      </c>
      <c r="F75" s="152" t="s">
        <v>134</v>
      </c>
      <c r="G75" s="152" t="s">
        <v>101</v>
      </c>
      <c r="H75" s="153" t="s">
        <v>135</v>
      </c>
      <c r="I75" s="152" t="s">
        <v>115</v>
      </c>
      <c r="J75" s="47" t="s">
        <v>70</v>
      </c>
      <c r="K75" s="154" t="s">
        <v>108</v>
      </c>
      <c r="L75" s="155" t="s">
        <v>136</v>
      </c>
      <c r="M75" s="53" t="s">
        <v>108</v>
      </c>
      <c r="N75" s="155" t="s">
        <v>136</v>
      </c>
      <c r="O75" s="53" t="s">
        <v>108</v>
      </c>
      <c r="P75" s="155" t="s">
        <v>136</v>
      </c>
      <c r="Q75" s="53" t="s">
        <v>108</v>
      </c>
      <c r="R75" s="155" t="s">
        <v>136</v>
      </c>
      <c r="S75" s="144" t="s">
        <v>108</v>
      </c>
      <c r="T75" s="144" t="s">
        <v>136</v>
      </c>
      <c r="U75" s="144" t="s">
        <v>108</v>
      </c>
      <c r="V75" s="144" t="s">
        <v>136</v>
      </c>
      <c r="W75" s="144" t="s">
        <v>108</v>
      </c>
      <c r="X75" s="144" t="s">
        <v>136</v>
      </c>
      <c r="Y75" s="144" t="s">
        <v>108</v>
      </c>
      <c r="Z75" s="144" t="s">
        <v>136</v>
      </c>
      <c r="AA75" s="144" t="s">
        <v>39</v>
      </c>
      <c r="AB75" s="118"/>
      <c r="AC75" s="118" t="s">
        <v>72</v>
      </c>
    </row>
    <row r="76" spans="1:38" ht="38.450000000000003" customHeight="1" thickTop="1" x14ac:dyDescent="0.3">
      <c r="A76" s="499" t="s">
        <v>137</v>
      </c>
      <c r="B76" s="500"/>
      <c r="C76" s="156" t="s">
        <v>138</v>
      </c>
      <c r="D76" s="157">
        <v>500000</v>
      </c>
      <c r="E76" s="158">
        <v>20000</v>
      </c>
      <c r="F76" s="159">
        <v>600000</v>
      </c>
      <c r="G76" s="158">
        <v>18181</v>
      </c>
      <c r="H76" s="158">
        <v>30</v>
      </c>
      <c r="I76" s="159">
        <v>181000</v>
      </c>
      <c r="J76" s="160"/>
      <c r="K76" s="161">
        <v>0.1</v>
      </c>
      <c r="L76" s="160">
        <f>G76*K76</f>
        <v>1818.1000000000001</v>
      </c>
      <c r="M76" s="162">
        <v>0.2</v>
      </c>
      <c r="N76" s="121">
        <f>G76*M76</f>
        <v>3636.2000000000003</v>
      </c>
      <c r="O76" s="162">
        <v>0.08</v>
      </c>
      <c r="P76" s="121">
        <f>G76*O76</f>
        <v>1454.48</v>
      </c>
      <c r="Q76" s="162">
        <v>0.12</v>
      </c>
      <c r="R76" s="121">
        <f>Q76*G76</f>
        <v>2181.7199999999998</v>
      </c>
      <c r="S76" s="163">
        <v>0.2</v>
      </c>
      <c r="T76" s="121">
        <f>S76*G76</f>
        <v>3636.2000000000003</v>
      </c>
      <c r="U76" s="163">
        <v>0.1</v>
      </c>
      <c r="V76" s="121">
        <f>U76*G76</f>
        <v>1818.1000000000001</v>
      </c>
      <c r="W76" s="163">
        <v>0.2</v>
      </c>
      <c r="X76" s="121">
        <f>W76*G76</f>
        <v>3636.2000000000003</v>
      </c>
      <c r="Y76" s="163">
        <f>S76+U76+W76</f>
        <v>0.5</v>
      </c>
      <c r="Z76" s="121">
        <f>T76+V76+X76</f>
        <v>9090.5</v>
      </c>
      <c r="AA76" s="163">
        <f>Y76+K76+M76+O76+Q76</f>
        <v>1</v>
      </c>
      <c r="AB76" s="121">
        <f>Z76+R76+P76+N76+L76</f>
        <v>18181</v>
      </c>
      <c r="AC76" s="164">
        <f>J76-AB76</f>
        <v>-18181</v>
      </c>
    </row>
    <row r="77" spans="1:38" ht="38.450000000000003" customHeight="1" x14ac:dyDescent="0.3">
      <c r="A77" s="499"/>
      <c r="B77" s="500"/>
      <c r="C77" s="165"/>
      <c r="D77" s="166"/>
      <c r="E77" s="167"/>
      <c r="F77" s="167"/>
      <c r="G77" s="167"/>
      <c r="H77" s="158"/>
      <c r="I77" s="167"/>
      <c r="J77" s="167"/>
      <c r="K77" s="167"/>
      <c r="L77" s="168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>
        <f>K77-L77</f>
        <v>0</v>
      </c>
    </row>
    <row r="78" spans="1:38" ht="38.450000000000003" customHeight="1" x14ac:dyDescent="0.3">
      <c r="A78" s="499"/>
      <c r="B78" s="500"/>
      <c r="C78" s="165"/>
      <c r="D78" s="166"/>
      <c r="E78" s="167"/>
      <c r="F78" s="167"/>
      <c r="G78" s="167"/>
      <c r="H78" s="158"/>
      <c r="I78" s="167"/>
      <c r="J78" s="167"/>
      <c r="K78" s="167"/>
      <c r="L78" s="168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>
        <f>K78-L78</f>
        <v>0</v>
      </c>
    </row>
    <row r="79" spans="1:38" ht="38.450000000000003" customHeight="1" x14ac:dyDescent="0.3">
      <c r="A79" s="499"/>
      <c r="B79" s="500"/>
      <c r="C79" s="165"/>
      <c r="D79" s="166"/>
      <c r="E79" s="167"/>
      <c r="F79" s="167"/>
      <c r="G79" s="167"/>
      <c r="H79" s="158"/>
      <c r="I79" s="167"/>
      <c r="J79" s="167"/>
      <c r="K79" s="167"/>
      <c r="L79" s="168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</row>
    <row r="80" spans="1:38" ht="38.450000000000003" customHeight="1" x14ac:dyDescent="0.3">
      <c r="A80" s="499"/>
      <c r="B80" s="500"/>
      <c r="C80" s="165"/>
      <c r="D80" s="166"/>
      <c r="E80" s="167"/>
      <c r="F80" s="167"/>
      <c r="G80" s="167"/>
      <c r="H80" s="158"/>
      <c r="I80" s="167"/>
      <c r="J80" s="167"/>
      <c r="K80" s="167"/>
      <c r="L80" s="168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>
        <f>K80-L80</f>
        <v>0</v>
      </c>
    </row>
    <row r="81" spans="1:38" ht="28.9" customHeight="1" x14ac:dyDescent="0.3">
      <c r="A81" s="501" t="s">
        <v>139</v>
      </c>
      <c r="B81" s="502"/>
      <c r="C81" s="502"/>
      <c r="D81" s="502"/>
      <c r="E81" s="503"/>
      <c r="F81" s="157"/>
      <c r="G81" s="157"/>
      <c r="H81" s="158"/>
      <c r="I81" s="157">
        <f>SUM(I76:I80)</f>
        <v>181000</v>
      </c>
      <c r="J81" s="169">
        <f>SUM(J76:J80)</f>
        <v>0</v>
      </c>
      <c r="K81" s="169">
        <f>SUM(K76:K80)</f>
        <v>0.1</v>
      </c>
      <c r="L81" s="169">
        <f>SUM(L76:L80)</f>
        <v>1818.1000000000001</v>
      </c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>
        <f>SUM(AC76:AC80)</f>
        <v>-18181</v>
      </c>
    </row>
    <row r="82" spans="1:38" s="176" customFormat="1" ht="16.149999999999999" customHeight="1" x14ac:dyDescent="0.3">
      <c r="A82" s="170"/>
      <c r="B82" s="170"/>
      <c r="C82" s="170"/>
      <c r="D82" s="170"/>
      <c r="E82" s="170"/>
      <c r="F82" s="171"/>
      <c r="G82" s="171"/>
      <c r="H82" s="172"/>
      <c r="I82" s="171"/>
      <c r="J82" s="173"/>
      <c r="K82" s="174"/>
      <c r="L82" s="174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H82" s="177"/>
      <c r="AI82" s="177"/>
      <c r="AJ82" s="177"/>
      <c r="AK82" s="177"/>
      <c r="AL82" s="177"/>
    </row>
    <row r="83" spans="1:38" ht="28.9" customHeight="1" x14ac:dyDescent="0.3">
      <c r="A83" s="74" t="s">
        <v>140</v>
      </c>
      <c r="B83" s="75"/>
      <c r="C83" s="75"/>
      <c r="D83" s="75"/>
      <c r="E83" s="75"/>
      <c r="F83" s="178"/>
      <c r="G83" s="179"/>
      <c r="H83" s="179"/>
      <c r="I83" s="178"/>
      <c r="J83" s="180"/>
      <c r="K83" s="181">
        <f>K81+K67</f>
        <v>500.1</v>
      </c>
      <c r="L83" s="181">
        <f>L81+L67</f>
        <v>32218.1</v>
      </c>
      <c r="M83" s="181">
        <f>M81+M67</f>
        <v>600</v>
      </c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>
        <f>AC81+AC67</f>
        <v>-170181</v>
      </c>
    </row>
    <row r="84" spans="1:38" x14ac:dyDescent="0.3">
      <c r="A84" s="102"/>
      <c r="B84" s="103"/>
      <c r="C84" s="103"/>
      <c r="D84" s="103"/>
      <c r="E84" s="103"/>
      <c r="F84" s="103"/>
      <c r="G84" s="103"/>
      <c r="H84" s="103"/>
      <c r="I84" s="103"/>
      <c r="J84" s="104"/>
      <c r="K84" s="104"/>
      <c r="L84" s="104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</row>
    <row r="85" spans="1:38" ht="21" thickBot="1" x14ac:dyDescent="0.35">
      <c r="A85" s="182"/>
      <c r="B85" s="183"/>
      <c r="C85" s="183"/>
      <c r="D85" s="183"/>
      <c r="E85" s="183"/>
      <c r="F85" s="183"/>
      <c r="G85" s="183"/>
      <c r="H85" s="183"/>
      <c r="I85" s="183"/>
      <c r="J85" s="184"/>
      <c r="K85" s="184"/>
      <c r="L85" s="18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38" ht="30.75" thickBot="1" x14ac:dyDescent="0.45">
      <c r="A86" s="17" t="s">
        <v>141</v>
      </c>
      <c r="B86" s="185"/>
      <c r="C86" s="185"/>
      <c r="D86" s="185"/>
      <c r="E86" s="185"/>
      <c r="F86" s="185"/>
      <c r="G86" s="185"/>
      <c r="H86" s="185"/>
      <c r="I86" s="185"/>
      <c r="J86" s="186"/>
      <c r="K86" s="186"/>
      <c r="L86" s="186"/>
      <c r="M86" s="1"/>
      <c r="N86" s="1"/>
      <c r="O86" s="1"/>
      <c r="P86" s="1"/>
      <c r="Q86" s="1"/>
      <c r="R86" s="1"/>
      <c r="S86" s="444" t="s">
        <v>11</v>
      </c>
      <c r="T86" s="445"/>
      <c r="U86" s="445"/>
      <c r="V86" s="445"/>
      <c r="W86" s="445"/>
      <c r="X86" s="445"/>
      <c r="Y86" s="445"/>
      <c r="Z86" s="446"/>
      <c r="AA86" s="1"/>
      <c r="AB86" s="1"/>
    </row>
    <row r="87" spans="1:38" ht="26.25" x14ac:dyDescent="0.4">
      <c r="A87" s="187"/>
      <c r="B87" s="17"/>
      <c r="C87" s="17"/>
      <c r="D87" s="17"/>
      <c r="E87" s="17"/>
      <c r="F87" s="17"/>
      <c r="G87" s="17"/>
      <c r="H87" s="17"/>
      <c r="J87" s="188"/>
      <c r="K87" s="439" t="s">
        <v>12</v>
      </c>
      <c r="L87" s="440"/>
      <c r="M87" s="439" t="s">
        <v>13</v>
      </c>
      <c r="N87" s="440"/>
      <c r="O87" s="439" t="s">
        <v>14</v>
      </c>
      <c r="P87" s="440"/>
      <c r="Q87" s="439" t="s">
        <v>15</v>
      </c>
      <c r="R87" s="440"/>
      <c r="S87" s="437" t="s">
        <v>13</v>
      </c>
      <c r="T87" s="438"/>
      <c r="U87" s="437" t="s">
        <v>14</v>
      </c>
      <c r="V87" s="438"/>
      <c r="W87" s="437" t="s">
        <v>12</v>
      </c>
      <c r="X87" s="438"/>
      <c r="Y87" s="437" t="s">
        <v>16</v>
      </c>
      <c r="Z87" s="438"/>
      <c r="AA87" s="1"/>
      <c r="AB87" s="1"/>
    </row>
    <row r="88" spans="1:38" ht="17.45" customHeight="1" x14ac:dyDescent="0.3">
      <c r="A88" s="493" t="s">
        <v>17</v>
      </c>
      <c r="B88" s="494"/>
      <c r="C88" s="494"/>
      <c r="D88" s="494"/>
      <c r="E88" s="494"/>
      <c r="F88" s="494"/>
      <c r="G88" s="494"/>
      <c r="H88" s="22" t="s">
        <v>18</v>
      </c>
      <c r="I88" s="22" t="s">
        <v>19</v>
      </c>
      <c r="J88" s="22" t="s">
        <v>112</v>
      </c>
      <c r="K88" s="495" t="s">
        <v>20</v>
      </c>
      <c r="L88" s="496"/>
      <c r="M88" s="495" t="s">
        <v>21</v>
      </c>
      <c r="N88" s="496"/>
      <c r="O88" s="495" t="s">
        <v>22</v>
      </c>
      <c r="P88" s="496"/>
      <c r="Q88" s="495" t="s">
        <v>23</v>
      </c>
      <c r="R88" s="496"/>
      <c r="S88" s="497" t="s">
        <v>24</v>
      </c>
      <c r="T88" s="498"/>
      <c r="U88" s="497" t="s">
        <v>25</v>
      </c>
      <c r="V88" s="498" t="s">
        <v>35</v>
      </c>
      <c r="W88" s="497" t="s">
        <v>26</v>
      </c>
      <c r="X88" s="498" t="s">
        <v>37</v>
      </c>
      <c r="Y88" s="497" t="s">
        <v>27</v>
      </c>
      <c r="Z88" s="498"/>
      <c r="AA88" s="22"/>
      <c r="AB88" s="22"/>
      <c r="AC88" s="22" t="s">
        <v>24</v>
      </c>
    </row>
    <row r="89" spans="1:38" ht="15" customHeight="1" x14ac:dyDescent="0.3">
      <c r="A89" s="487" t="s">
        <v>142</v>
      </c>
      <c r="B89" s="488"/>
      <c r="C89" s="488"/>
      <c r="D89" s="488"/>
      <c r="E89" s="488"/>
      <c r="F89" s="488"/>
      <c r="G89" s="488"/>
      <c r="H89" s="190" t="s">
        <v>134</v>
      </c>
      <c r="I89" s="190" t="s">
        <v>143</v>
      </c>
      <c r="J89" s="42" t="s">
        <v>50</v>
      </c>
      <c r="K89" s="489"/>
      <c r="L89" s="490"/>
      <c r="M89" s="489"/>
      <c r="N89" s="490"/>
      <c r="O89" s="491"/>
      <c r="P89" s="492"/>
      <c r="Q89" s="491"/>
      <c r="R89" s="492"/>
      <c r="S89" s="491"/>
      <c r="T89" s="492"/>
      <c r="U89" s="491"/>
      <c r="V89" s="492"/>
      <c r="W89" s="491"/>
      <c r="X89" s="492"/>
      <c r="Y89" s="491"/>
      <c r="Z89" s="492"/>
      <c r="AA89" s="191"/>
      <c r="AB89" s="191"/>
      <c r="AC89" s="191"/>
    </row>
    <row r="90" spans="1:38" ht="20.25" customHeight="1" x14ac:dyDescent="0.3">
      <c r="A90" s="483" t="s">
        <v>144</v>
      </c>
      <c r="B90" s="484"/>
      <c r="C90" s="484"/>
      <c r="D90" s="484"/>
      <c r="E90" s="484"/>
      <c r="F90" s="484"/>
      <c r="G90" s="484"/>
      <c r="H90" s="192" t="s">
        <v>145</v>
      </c>
      <c r="I90" s="192" t="s">
        <v>145</v>
      </c>
      <c r="J90" s="42" t="s">
        <v>61</v>
      </c>
      <c r="K90" s="485" t="s">
        <v>98</v>
      </c>
      <c r="L90" s="486"/>
      <c r="M90" s="485" t="s">
        <v>98</v>
      </c>
      <c r="N90" s="486"/>
      <c r="O90" s="475" t="s">
        <v>98</v>
      </c>
      <c r="P90" s="476"/>
      <c r="Q90" s="475" t="s">
        <v>98</v>
      </c>
      <c r="R90" s="476"/>
      <c r="S90" s="475" t="s">
        <v>98</v>
      </c>
      <c r="T90" s="476"/>
      <c r="U90" s="475" t="s">
        <v>98</v>
      </c>
      <c r="V90" s="476"/>
      <c r="W90" s="475" t="s">
        <v>98</v>
      </c>
      <c r="X90" s="476"/>
      <c r="Y90" s="475" t="s">
        <v>98</v>
      </c>
      <c r="Z90" s="476"/>
      <c r="AA90" s="194"/>
      <c r="AB90" s="194"/>
      <c r="AC90" s="194" t="s">
        <v>146</v>
      </c>
    </row>
    <row r="91" spans="1:38" ht="18" customHeight="1" x14ac:dyDescent="0.3">
      <c r="A91" s="477" t="s">
        <v>147</v>
      </c>
      <c r="B91" s="478"/>
      <c r="C91" s="478"/>
      <c r="D91" s="478"/>
      <c r="E91" s="478"/>
      <c r="F91" s="478"/>
      <c r="G91" s="478"/>
      <c r="H91" s="195" t="s">
        <v>148</v>
      </c>
      <c r="I91" s="195" t="s">
        <v>149</v>
      </c>
      <c r="J91" s="47" t="s">
        <v>70</v>
      </c>
      <c r="K91" s="479" t="s">
        <v>150</v>
      </c>
      <c r="L91" s="480"/>
      <c r="M91" s="479" t="s">
        <v>150</v>
      </c>
      <c r="N91" s="480"/>
      <c r="O91" s="481" t="s">
        <v>150</v>
      </c>
      <c r="P91" s="482"/>
      <c r="Q91" s="481" t="s">
        <v>150</v>
      </c>
      <c r="R91" s="482"/>
      <c r="S91" s="481" t="s">
        <v>150</v>
      </c>
      <c r="T91" s="482"/>
      <c r="U91" s="481" t="s">
        <v>150</v>
      </c>
      <c r="V91" s="482"/>
      <c r="W91" s="481" t="s">
        <v>150</v>
      </c>
      <c r="X91" s="482"/>
      <c r="Y91" s="481" t="s">
        <v>150</v>
      </c>
      <c r="Z91" s="482"/>
      <c r="AA91" s="53"/>
      <c r="AB91" s="53"/>
      <c r="AC91" s="53" t="s">
        <v>72</v>
      </c>
    </row>
    <row r="92" spans="1:38" ht="22.15" customHeight="1" x14ac:dyDescent="0.3">
      <c r="A92" s="473" t="s">
        <v>151</v>
      </c>
      <c r="B92" s="474"/>
      <c r="C92" s="474"/>
      <c r="D92" s="474"/>
      <c r="E92" s="474"/>
      <c r="F92" s="474"/>
      <c r="G92" s="474"/>
      <c r="H92" s="121">
        <v>37000</v>
      </c>
      <c r="I92" s="122">
        <v>6</v>
      </c>
      <c r="J92" s="121"/>
      <c r="K92" s="467">
        <v>100</v>
      </c>
      <c r="L92" s="468"/>
      <c r="M92" s="467">
        <v>100</v>
      </c>
      <c r="N92" s="468"/>
      <c r="O92" s="467">
        <v>100</v>
      </c>
      <c r="P92" s="468"/>
      <c r="Q92" s="467">
        <v>20</v>
      </c>
      <c r="R92" s="468"/>
      <c r="S92" s="467">
        <v>100</v>
      </c>
      <c r="T92" s="468"/>
      <c r="U92" s="467">
        <v>80</v>
      </c>
      <c r="V92" s="468"/>
      <c r="W92" s="467">
        <v>100</v>
      </c>
      <c r="X92" s="468"/>
      <c r="Y92" s="467">
        <f>SUM(S92:X92)</f>
        <v>280</v>
      </c>
      <c r="Z92" s="468"/>
      <c r="AA92" s="196"/>
      <c r="AB92" s="196"/>
      <c r="AC92" s="196">
        <f>J92-K92</f>
        <v>-100</v>
      </c>
    </row>
    <row r="93" spans="1:38" ht="22.15" customHeight="1" x14ac:dyDescent="0.3">
      <c r="A93" s="469"/>
      <c r="B93" s="470"/>
      <c r="C93" s="470"/>
      <c r="D93" s="470"/>
      <c r="E93" s="470"/>
      <c r="F93" s="470"/>
      <c r="G93" s="470"/>
      <c r="H93" s="122"/>
      <c r="I93" s="122"/>
      <c r="J93" s="122"/>
      <c r="K93" s="467"/>
      <c r="L93" s="468"/>
      <c r="M93" s="467"/>
      <c r="N93" s="468"/>
      <c r="O93" s="471"/>
      <c r="P93" s="472"/>
      <c r="Q93" s="471"/>
      <c r="R93" s="472"/>
      <c r="S93" s="471"/>
      <c r="T93" s="472"/>
      <c r="U93" s="471"/>
      <c r="V93" s="472"/>
      <c r="W93" s="471"/>
      <c r="X93" s="472"/>
      <c r="Y93" s="471"/>
      <c r="Z93" s="472"/>
      <c r="AA93" s="122"/>
      <c r="AB93" s="122"/>
      <c r="AC93" s="122">
        <f>K93-L93</f>
        <v>0</v>
      </c>
    </row>
    <row r="94" spans="1:38" ht="22.15" customHeight="1" x14ac:dyDescent="0.3">
      <c r="A94" s="469"/>
      <c r="B94" s="470"/>
      <c r="C94" s="470"/>
      <c r="D94" s="470"/>
      <c r="E94" s="470"/>
      <c r="F94" s="470"/>
      <c r="G94" s="470"/>
      <c r="H94" s="122"/>
      <c r="I94" s="122"/>
      <c r="J94" s="122"/>
      <c r="K94" s="467"/>
      <c r="L94" s="468"/>
      <c r="M94" s="467"/>
      <c r="N94" s="468"/>
      <c r="O94" s="471"/>
      <c r="P94" s="472"/>
      <c r="Q94" s="471"/>
      <c r="R94" s="472"/>
      <c r="S94" s="471"/>
      <c r="T94" s="472"/>
      <c r="U94" s="471"/>
      <c r="V94" s="472"/>
      <c r="W94" s="471"/>
      <c r="X94" s="472"/>
      <c r="Y94" s="471"/>
      <c r="Z94" s="472"/>
      <c r="AA94" s="122"/>
      <c r="AB94" s="122"/>
      <c r="AC94" s="122">
        <f>K94-L94</f>
        <v>0</v>
      </c>
    </row>
    <row r="95" spans="1:38" ht="22.15" customHeight="1" x14ac:dyDescent="0.3">
      <c r="A95" s="469"/>
      <c r="B95" s="470"/>
      <c r="C95" s="470"/>
      <c r="D95" s="470"/>
      <c r="E95" s="470"/>
      <c r="F95" s="470"/>
      <c r="G95" s="470"/>
      <c r="H95" s="122"/>
      <c r="I95" s="122"/>
      <c r="J95" s="122"/>
      <c r="K95" s="467"/>
      <c r="L95" s="468"/>
      <c r="M95" s="467"/>
      <c r="N95" s="468"/>
      <c r="O95" s="471"/>
      <c r="P95" s="472"/>
      <c r="Q95" s="471"/>
      <c r="R95" s="472"/>
      <c r="S95" s="471"/>
      <c r="T95" s="472"/>
      <c r="U95" s="471"/>
      <c r="V95" s="472"/>
      <c r="W95" s="471"/>
      <c r="X95" s="472"/>
      <c r="Y95" s="471"/>
      <c r="Z95" s="472"/>
      <c r="AA95" s="122"/>
      <c r="AB95" s="122"/>
      <c r="AC95" s="122">
        <f>K95-L95</f>
        <v>0</v>
      </c>
    </row>
    <row r="96" spans="1:38" ht="22.15" customHeight="1" x14ac:dyDescent="0.3">
      <c r="A96" s="469"/>
      <c r="B96" s="470"/>
      <c r="C96" s="470"/>
      <c r="D96" s="470"/>
      <c r="E96" s="470"/>
      <c r="F96" s="470"/>
      <c r="G96" s="470"/>
      <c r="H96" s="122"/>
      <c r="I96" s="122"/>
      <c r="J96" s="122"/>
      <c r="K96" s="467"/>
      <c r="L96" s="468"/>
      <c r="M96" s="467"/>
      <c r="N96" s="468"/>
      <c r="O96" s="471"/>
      <c r="P96" s="472"/>
      <c r="Q96" s="471"/>
      <c r="R96" s="472"/>
      <c r="S96" s="471"/>
      <c r="T96" s="472"/>
      <c r="U96" s="471"/>
      <c r="V96" s="472"/>
      <c r="W96" s="471"/>
      <c r="X96" s="472"/>
      <c r="Y96" s="471"/>
      <c r="Z96" s="472"/>
      <c r="AA96" s="122"/>
      <c r="AB96" s="122"/>
      <c r="AC96" s="122">
        <f>K96-L96</f>
        <v>0</v>
      </c>
    </row>
    <row r="97" spans="1:29" ht="22.15" customHeight="1" x14ac:dyDescent="0.3">
      <c r="A97" s="74" t="s">
        <v>152</v>
      </c>
      <c r="B97" s="197"/>
      <c r="C97" s="197"/>
      <c r="D97" s="197"/>
      <c r="E97" s="197"/>
      <c r="F97" s="197"/>
      <c r="G97" s="197"/>
      <c r="H97" s="121">
        <f>SUM(H90:H96)</f>
        <v>37000</v>
      </c>
      <c r="I97" s="122">
        <f>SUM(I90:I96)</f>
        <v>6</v>
      </c>
      <c r="J97" s="121">
        <f>SUM(J90:J96)</f>
        <v>0</v>
      </c>
      <c r="K97" s="467">
        <f>SUM(K92:L96)</f>
        <v>100</v>
      </c>
      <c r="L97" s="468"/>
      <c r="M97" s="467">
        <f>SUM(M92:N96)</f>
        <v>100</v>
      </c>
      <c r="N97" s="468"/>
      <c r="O97" s="467">
        <f>SUM(O92:P96)</f>
        <v>100</v>
      </c>
      <c r="P97" s="468"/>
      <c r="Q97" s="467">
        <v>600</v>
      </c>
      <c r="R97" s="468"/>
      <c r="S97" s="467">
        <v>600</v>
      </c>
      <c r="T97" s="468"/>
      <c r="U97" s="467"/>
      <c r="V97" s="468"/>
      <c r="W97" s="467"/>
      <c r="X97" s="468"/>
      <c r="Y97" s="467"/>
      <c r="Z97" s="468"/>
      <c r="AA97" s="121"/>
      <c r="AB97" s="121"/>
      <c r="AC97" s="121">
        <f>SUM(AC90:AC96)</f>
        <v>-100</v>
      </c>
    </row>
    <row r="98" spans="1:29" ht="21" thickBot="1" x14ac:dyDescent="0.35">
      <c r="A98" s="102"/>
      <c r="B98" s="103"/>
      <c r="C98" s="103"/>
      <c r="D98" s="103"/>
      <c r="E98" s="103"/>
      <c r="F98" s="103"/>
      <c r="G98" s="103"/>
      <c r="H98" s="103"/>
      <c r="I98" s="103"/>
      <c r="J98" s="104"/>
      <c r="K98" s="104"/>
      <c r="L98" s="104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</row>
    <row r="99" spans="1:29" ht="30.75" thickBot="1" x14ac:dyDescent="0.45">
      <c r="A99" s="17" t="s">
        <v>153</v>
      </c>
      <c r="B99" s="198"/>
      <c r="C99" s="198"/>
      <c r="D99" s="198"/>
      <c r="E99" s="198"/>
      <c r="F99" s="3"/>
      <c r="G99" s="3"/>
      <c r="H99" s="3"/>
      <c r="I99" s="3"/>
      <c r="J99" s="186"/>
      <c r="K99" s="186"/>
      <c r="L99" s="186"/>
      <c r="M99" s="1"/>
      <c r="N99" s="1"/>
      <c r="O99" s="1"/>
      <c r="P99" s="1"/>
      <c r="Q99" s="1"/>
      <c r="R99" s="1"/>
      <c r="S99" s="444" t="s">
        <v>11</v>
      </c>
      <c r="T99" s="445"/>
      <c r="U99" s="445"/>
      <c r="V99" s="445"/>
      <c r="W99" s="445"/>
      <c r="X99" s="445"/>
      <c r="Y99" s="445"/>
      <c r="Z99" s="446"/>
      <c r="AA99" s="1"/>
      <c r="AB99" s="1"/>
    </row>
    <row r="100" spans="1:29" ht="26.25" x14ac:dyDescent="0.4">
      <c r="A100" s="17"/>
      <c r="B100" s="198"/>
      <c r="C100" s="198"/>
      <c r="D100" s="198"/>
      <c r="E100" s="198"/>
      <c r="F100" s="3"/>
      <c r="G100" s="3"/>
      <c r="H100" s="3"/>
      <c r="I100" s="3"/>
      <c r="J100" s="186"/>
      <c r="K100" s="439" t="s">
        <v>12</v>
      </c>
      <c r="L100" s="440"/>
      <c r="M100" s="439" t="s">
        <v>13</v>
      </c>
      <c r="N100" s="440"/>
      <c r="O100" s="439" t="s">
        <v>14</v>
      </c>
      <c r="P100" s="440"/>
      <c r="Q100" s="439" t="s">
        <v>15</v>
      </c>
      <c r="R100" s="440"/>
      <c r="S100" s="437" t="s">
        <v>13</v>
      </c>
      <c r="T100" s="438"/>
      <c r="U100" s="437" t="s">
        <v>14</v>
      </c>
      <c r="V100" s="438"/>
      <c r="W100" s="437" t="s">
        <v>12</v>
      </c>
      <c r="X100" s="438"/>
      <c r="Y100" s="437" t="s">
        <v>16</v>
      </c>
      <c r="Z100" s="438"/>
      <c r="AA100" s="1"/>
      <c r="AB100" s="1"/>
    </row>
    <row r="101" spans="1:29" x14ac:dyDescent="0.3">
      <c r="A101" s="3"/>
      <c r="B101" s="199"/>
      <c r="C101" s="453" t="s">
        <v>17</v>
      </c>
      <c r="D101" s="454"/>
      <c r="E101" s="454"/>
      <c r="F101" s="454"/>
      <c r="G101" s="454"/>
      <c r="H101" s="454"/>
      <c r="I101" s="454"/>
      <c r="J101" s="22" t="s">
        <v>18</v>
      </c>
      <c r="K101" s="22"/>
      <c r="L101" s="22" t="s">
        <v>19</v>
      </c>
      <c r="M101" s="22"/>
      <c r="N101" s="22"/>
      <c r="O101" s="22"/>
      <c r="P101" s="22"/>
      <c r="Q101" s="22"/>
      <c r="R101" s="22"/>
      <c r="S101" s="26" t="s">
        <v>32</v>
      </c>
      <c r="T101" s="26" t="s">
        <v>33</v>
      </c>
      <c r="U101" s="26" t="s">
        <v>34</v>
      </c>
      <c r="V101" s="26" t="s">
        <v>35</v>
      </c>
      <c r="W101" s="26" t="s">
        <v>36</v>
      </c>
      <c r="X101" s="26" t="s">
        <v>37</v>
      </c>
      <c r="Y101" s="26"/>
      <c r="Z101" s="26"/>
      <c r="AA101" s="22"/>
      <c r="AB101" s="22"/>
      <c r="AC101" s="22" t="s">
        <v>22</v>
      </c>
    </row>
    <row r="102" spans="1:29" ht="12.6" customHeight="1" x14ac:dyDescent="0.3">
      <c r="A102" s="200"/>
      <c r="B102" s="199"/>
      <c r="C102" s="459" t="s">
        <v>154</v>
      </c>
      <c r="D102" s="460"/>
      <c r="E102" s="460"/>
      <c r="F102" s="460"/>
      <c r="G102" s="460"/>
      <c r="H102" s="460"/>
      <c r="I102" s="460"/>
      <c r="J102" s="42" t="s">
        <v>50</v>
      </c>
      <c r="K102" s="42"/>
      <c r="L102" s="20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</row>
    <row r="103" spans="1:29" ht="10.15" customHeight="1" x14ac:dyDescent="0.3">
      <c r="A103" s="202"/>
      <c r="B103" s="203"/>
      <c r="C103" s="461"/>
      <c r="D103" s="462"/>
      <c r="E103" s="462"/>
      <c r="F103" s="462"/>
      <c r="G103" s="462"/>
      <c r="H103" s="462"/>
      <c r="I103" s="462"/>
      <c r="J103" s="42" t="s">
        <v>61</v>
      </c>
      <c r="K103" s="42"/>
      <c r="L103" s="192" t="s">
        <v>98</v>
      </c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 t="s">
        <v>155</v>
      </c>
    </row>
    <row r="104" spans="1:29" x14ac:dyDescent="0.3">
      <c r="A104" s="202"/>
      <c r="B104" s="202"/>
      <c r="C104" s="463"/>
      <c r="D104" s="464"/>
      <c r="E104" s="464"/>
      <c r="F104" s="464"/>
      <c r="G104" s="464"/>
      <c r="H104" s="464"/>
      <c r="I104" s="464"/>
      <c r="J104" s="47" t="s">
        <v>70</v>
      </c>
      <c r="K104" s="47"/>
      <c r="L104" s="195" t="s">
        <v>150</v>
      </c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 t="s">
        <v>72</v>
      </c>
    </row>
    <row r="105" spans="1:29" ht="14.45" customHeight="1" x14ac:dyDescent="0.3">
      <c r="C105" s="204" t="s">
        <v>156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9" x14ac:dyDescent="0.3">
      <c r="A106" s="202"/>
      <c r="B106" s="202"/>
      <c r="C106" s="453" t="s">
        <v>157</v>
      </c>
      <c r="D106" s="454"/>
      <c r="E106" s="465" t="s">
        <v>158</v>
      </c>
      <c r="F106" s="466"/>
      <c r="G106" s="466"/>
      <c r="H106" s="466"/>
      <c r="I106" s="466"/>
      <c r="J106" s="205"/>
      <c r="K106" s="205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>
        <f>K106-L106</f>
        <v>0</v>
      </c>
    </row>
    <row r="107" spans="1:29" ht="14.45" customHeight="1" x14ac:dyDescent="0.3">
      <c r="A107" s="1" t="s">
        <v>157</v>
      </c>
      <c r="C107" s="204" t="s">
        <v>159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9" x14ac:dyDescent="0.3">
      <c r="A108" s="206"/>
      <c r="B108" s="207"/>
      <c r="C108" s="447"/>
      <c r="D108" s="448"/>
      <c r="E108" s="465" t="s">
        <v>160</v>
      </c>
      <c r="F108" s="466"/>
      <c r="G108" s="466"/>
      <c r="H108" s="466"/>
      <c r="I108" s="466"/>
      <c r="J108" s="122"/>
      <c r="K108" s="122"/>
      <c r="L108" s="209">
        <v>100</v>
      </c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>
        <f t="shared" ref="AC108:AC123" si="33">K108-L108</f>
        <v>-100</v>
      </c>
    </row>
    <row r="109" spans="1:29" x14ac:dyDescent="0.3">
      <c r="A109" s="199"/>
      <c r="B109" s="207"/>
      <c r="C109" s="449"/>
      <c r="D109" s="450"/>
      <c r="E109" s="210" t="s">
        <v>161</v>
      </c>
      <c r="F109" s="211"/>
      <c r="G109" s="211"/>
      <c r="H109" s="211"/>
      <c r="I109" s="211"/>
      <c r="J109" s="122"/>
      <c r="K109" s="212"/>
      <c r="L109" s="213">
        <v>200</v>
      </c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>
        <f t="shared" si="33"/>
        <v>-200</v>
      </c>
    </row>
    <row r="110" spans="1:29" x14ac:dyDescent="0.3">
      <c r="A110" s="199"/>
      <c r="B110" s="215"/>
      <c r="C110" s="449"/>
      <c r="D110" s="450"/>
      <c r="E110" s="210" t="s">
        <v>162</v>
      </c>
      <c r="F110" s="211"/>
      <c r="G110" s="211"/>
      <c r="H110" s="211"/>
      <c r="I110" s="211"/>
      <c r="J110" s="122"/>
      <c r="K110" s="212"/>
      <c r="L110" s="213">
        <v>100</v>
      </c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>
        <f t="shared" si="33"/>
        <v>-100</v>
      </c>
    </row>
    <row r="111" spans="1:29" x14ac:dyDescent="0.3">
      <c r="A111" s="199"/>
      <c r="B111" s="215"/>
      <c r="C111" s="449"/>
      <c r="D111" s="450"/>
      <c r="E111" s="210" t="s">
        <v>163</v>
      </c>
      <c r="F111" s="211"/>
      <c r="G111" s="211"/>
      <c r="H111" s="211"/>
      <c r="I111" s="211"/>
      <c r="J111" s="122"/>
      <c r="K111" s="212"/>
      <c r="L111" s="213">
        <v>50</v>
      </c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>
        <f t="shared" si="33"/>
        <v>-50</v>
      </c>
    </row>
    <row r="112" spans="1:29" x14ac:dyDescent="0.3">
      <c r="A112" s="199"/>
      <c r="B112" s="215"/>
      <c r="C112" s="449"/>
      <c r="D112" s="450"/>
      <c r="E112" s="210" t="s">
        <v>164</v>
      </c>
      <c r="F112" s="211"/>
      <c r="G112" s="211"/>
      <c r="H112" s="211"/>
      <c r="I112" s="211"/>
      <c r="J112" s="122"/>
      <c r="K112" s="212"/>
      <c r="L112" s="213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>
        <f t="shared" si="33"/>
        <v>0</v>
      </c>
    </row>
    <row r="113" spans="1:29" x14ac:dyDescent="0.3">
      <c r="A113" s="199"/>
      <c r="B113" s="215"/>
      <c r="C113" s="449"/>
      <c r="D113" s="450"/>
      <c r="E113" s="210" t="s">
        <v>165</v>
      </c>
      <c r="F113" s="211"/>
      <c r="G113" s="211"/>
      <c r="H113" s="211"/>
      <c r="I113" s="211"/>
      <c r="J113" s="122"/>
      <c r="K113" s="212"/>
      <c r="L113" s="213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>
        <f t="shared" si="33"/>
        <v>0</v>
      </c>
    </row>
    <row r="114" spans="1:29" x14ac:dyDescent="0.3">
      <c r="A114" s="199"/>
      <c r="B114" s="215"/>
      <c r="C114" s="449"/>
      <c r="D114" s="450"/>
      <c r="E114" s="210" t="s">
        <v>166</v>
      </c>
      <c r="F114" s="211"/>
      <c r="G114" s="211"/>
      <c r="H114" s="211"/>
      <c r="I114" s="211"/>
      <c r="J114" s="122"/>
      <c r="K114" s="212"/>
      <c r="L114" s="213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>
        <f t="shared" si="33"/>
        <v>0</v>
      </c>
    </row>
    <row r="115" spans="1:29" x14ac:dyDescent="0.3">
      <c r="A115" s="199"/>
      <c r="B115" s="215"/>
      <c r="C115" s="449"/>
      <c r="D115" s="450"/>
      <c r="E115" s="210" t="s">
        <v>167</v>
      </c>
      <c r="F115" s="211"/>
      <c r="G115" s="211"/>
      <c r="H115" s="211"/>
      <c r="I115" s="211"/>
      <c r="J115" s="122"/>
      <c r="K115" s="212"/>
      <c r="L115" s="213">
        <v>120</v>
      </c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>
        <f t="shared" si="33"/>
        <v>-120</v>
      </c>
    </row>
    <row r="116" spans="1:29" x14ac:dyDescent="0.3">
      <c r="A116" s="199"/>
      <c r="B116" s="215"/>
      <c r="C116" s="449"/>
      <c r="D116" s="450"/>
      <c r="E116" s="210" t="s">
        <v>168</v>
      </c>
      <c r="F116" s="211"/>
      <c r="G116" s="211"/>
      <c r="H116" s="211"/>
      <c r="I116" s="211"/>
      <c r="J116" s="122"/>
      <c r="K116" s="212"/>
      <c r="L116" s="213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>
        <f t="shared" si="33"/>
        <v>0</v>
      </c>
    </row>
    <row r="117" spans="1:29" x14ac:dyDescent="0.3">
      <c r="A117" s="199"/>
      <c r="B117" s="215"/>
      <c r="C117" s="449"/>
      <c r="D117" s="450"/>
      <c r="E117" s="210" t="s">
        <v>169</v>
      </c>
      <c r="F117" s="211"/>
      <c r="G117" s="211"/>
      <c r="H117" s="211"/>
      <c r="I117" s="211"/>
      <c r="J117" s="122"/>
      <c r="K117" s="216"/>
      <c r="L117" s="213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>
        <f t="shared" si="33"/>
        <v>0</v>
      </c>
    </row>
    <row r="118" spans="1:29" x14ac:dyDescent="0.3">
      <c r="A118" s="199"/>
      <c r="B118" s="215"/>
      <c r="C118" s="449"/>
      <c r="D118" s="450"/>
      <c r="E118" s="210" t="s">
        <v>170</v>
      </c>
      <c r="F118" s="211"/>
      <c r="G118" s="211"/>
      <c r="H118" s="211"/>
      <c r="I118" s="211"/>
      <c r="J118" s="122"/>
      <c r="K118" s="217"/>
      <c r="L118" s="213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>
        <f t="shared" si="33"/>
        <v>0</v>
      </c>
    </row>
    <row r="119" spans="1:29" x14ac:dyDescent="0.3">
      <c r="A119" s="199"/>
      <c r="B119" s="215"/>
      <c r="C119" s="449"/>
      <c r="D119" s="450"/>
      <c r="E119" s="210" t="s">
        <v>171</v>
      </c>
      <c r="F119" s="211"/>
      <c r="G119" s="211"/>
      <c r="H119" s="211"/>
      <c r="I119" s="211"/>
      <c r="J119" s="122"/>
      <c r="K119" s="218"/>
      <c r="L119" s="213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>
        <f t="shared" si="33"/>
        <v>0</v>
      </c>
    </row>
    <row r="120" spans="1:29" x14ac:dyDescent="0.3">
      <c r="A120" s="199"/>
      <c r="B120" s="215"/>
      <c r="C120" s="449"/>
      <c r="D120" s="450"/>
      <c r="E120" s="210" t="s">
        <v>172</v>
      </c>
      <c r="F120" s="211"/>
      <c r="G120" s="211"/>
      <c r="H120" s="211"/>
      <c r="I120" s="211"/>
      <c r="J120" s="122"/>
      <c r="K120" s="212"/>
      <c r="L120" s="213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>
        <f t="shared" si="33"/>
        <v>0</v>
      </c>
    </row>
    <row r="121" spans="1:29" x14ac:dyDescent="0.3">
      <c r="A121" s="199"/>
      <c r="B121" s="215"/>
      <c r="C121" s="449"/>
      <c r="D121" s="450"/>
      <c r="E121" s="210" t="s">
        <v>173</v>
      </c>
      <c r="F121" s="211"/>
      <c r="G121" s="211"/>
      <c r="H121" s="211"/>
      <c r="I121" s="211"/>
      <c r="J121" s="122"/>
      <c r="K121" s="219"/>
      <c r="L121" s="213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>
        <f t="shared" si="33"/>
        <v>0</v>
      </c>
    </row>
    <row r="122" spans="1:29" x14ac:dyDescent="0.3">
      <c r="A122" s="199"/>
      <c r="B122" s="215"/>
      <c r="C122" s="449"/>
      <c r="D122" s="450"/>
      <c r="E122" s="210" t="s">
        <v>174</v>
      </c>
      <c r="F122" s="211"/>
      <c r="G122" s="211"/>
      <c r="H122" s="211"/>
      <c r="I122" s="211"/>
      <c r="J122" s="122"/>
      <c r="K122" s="212"/>
      <c r="L122" s="213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>
        <f t="shared" si="33"/>
        <v>0</v>
      </c>
    </row>
    <row r="123" spans="1:29" x14ac:dyDescent="0.3">
      <c r="A123" s="199"/>
      <c r="B123" s="215"/>
      <c r="C123" s="451"/>
      <c r="D123" s="452"/>
      <c r="E123" s="210" t="s">
        <v>175</v>
      </c>
      <c r="F123" s="211"/>
      <c r="G123" s="211"/>
      <c r="H123" s="211"/>
      <c r="I123" s="211"/>
      <c r="J123" s="220"/>
      <c r="K123" s="220"/>
      <c r="L123" s="221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>
        <f t="shared" si="33"/>
        <v>0</v>
      </c>
    </row>
    <row r="124" spans="1:29" ht="14.45" customHeight="1" x14ac:dyDescent="0.3">
      <c r="C124" s="204" t="s">
        <v>176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9" x14ac:dyDescent="0.3">
      <c r="A125" s="202"/>
      <c r="B125" s="202"/>
      <c r="C125" s="447" t="s">
        <v>157</v>
      </c>
      <c r="D125" s="448"/>
      <c r="E125" s="210" t="s">
        <v>177</v>
      </c>
      <c r="F125" s="211"/>
      <c r="G125" s="211"/>
      <c r="H125" s="211"/>
      <c r="I125" s="211"/>
      <c r="J125" s="122"/>
      <c r="K125" s="122"/>
      <c r="L125" s="1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>
        <f>K125-L125</f>
        <v>0</v>
      </c>
    </row>
    <row r="126" spans="1:29" ht="24" customHeight="1" x14ac:dyDescent="0.3">
      <c r="A126" s="199" t="s">
        <v>157</v>
      </c>
      <c r="B126" s="223"/>
      <c r="C126" s="449" t="s">
        <v>157</v>
      </c>
      <c r="D126" s="450"/>
      <c r="E126" s="457" t="s">
        <v>178</v>
      </c>
      <c r="F126" s="458"/>
      <c r="G126" s="458"/>
      <c r="H126" s="458"/>
      <c r="I126" s="458"/>
      <c r="J126" s="122"/>
      <c r="K126" s="122"/>
      <c r="L126" s="122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>
        <f>K126-L126</f>
        <v>0</v>
      </c>
    </row>
    <row r="127" spans="1:29" x14ac:dyDescent="0.3">
      <c r="A127" s="206"/>
      <c r="B127" s="207"/>
      <c r="C127" s="451" t="s">
        <v>157</v>
      </c>
      <c r="D127" s="452"/>
      <c r="E127" s="210" t="s">
        <v>175</v>
      </c>
      <c r="F127" s="211"/>
      <c r="G127" s="211"/>
      <c r="H127" s="211"/>
      <c r="I127" s="211"/>
      <c r="J127" s="122"/>
      <c r="K127" s="122"/>
      <c r="L127" s="122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>
        <f>K127-L127</f>
        <v>0</v>
      </c>
    </row>
    <row r="128" spans="1:29" ht="14.45" customHeight="1" x14ac:dyDescent="0.3">
      <c r="C128" s="204" t="s">
        <v>179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9" x14ac:dyDescent="0.3">
      <c r="A129" s="199"/>
      <c r="B129" s="215"/>
      <c r="C129" s="447"/>
      <c r="D129" s="448"/>
      <c r="E129" s="210" t="s">
        <v>180</v>
      </c>
      <c r="F129" s="211"/>
      <c r="G129" s="211"/>
      <c r="H129" s="211"/>
      <c r="I129" s="211"/>
      <c r="J129" s="122"/>
      <c r="K129" s="122"/>
      <c r="L129" s="122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>
        <f t="shared" ref="AC129:AC135" si="34">K129-L129</f>
        <v>0</v>
      </c>
    </row>
    <row r="130" spans="1:29" x14ac:dyDescent="0.3">
      <c r="A130" s="199"/>
      <c r="B130" s="215"/>
      <c r="C130" s="449"/>
      <c r="D130" s="450"/>
      <c r="E130" s="210" t="s">
        <v>181</v>
      </c>
      <c r="F130" s="211"/>
      <c r="G130" s="211"/>
      <c r="H130" s="211"/>
      <c r="I130" s="211"/>
      <c r="J130" s="122"/>
      <c r="K130" s="122"/>
      <c r="L130" s="122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>
        <f t="shared" si="34"/>
        <v>0</v>
      </c>
    </row>
    <row r="131" spans="1:29" x14ac:dyDescent="0.3">
      <c r="A131" s="199"/>
      <c r="B131" s="215"/>
      <c r="C131" s="449"/>
      <c r="D131" s="450"/>
      <c r="E131" s="210" t="s">
        <v>182</v>
      </c>
      <c r="F131" s="211"/>
      <c r="G131" s="211"/>
      <c r="H131" s="211"/>
      <c r="I131" s="211"/>
      <c r="J131" s="122"/>
      <c r="K131" s="122"/>
      <c r="L131" s="122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>
        <f t="shared" si="34"/>
        <v>0</v>
      </c>
    </row>
    <row r="132" spans="1:29" x14ac:dyDescent="0.3">
      <c r="A132" s="199"/>
      <c r="B132" s="215"/>
      <c r="C132" s="449"/>
      <c r="D132" s="450"/>
      <c r="E132" s="210" t="s">
        <v>183</v>
      </c>
      <c r="F132" s="211"/>
      <c r="G132" s="211"/>
      <c r="H132" s="211"/>
      <c r="I132" s="211"/>
      <c r="J132" s="122"/>
      <c r="K132" s="122"/>
      <c r="L132" s="122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>
        <f t="shared" si="34"/>
        <v>0</v>
      </c>
    </row>
    <row r="133" spans="1:29" x14ac:dyDescent="0.3">
      <c r="A133" s="199"/>
      <c r="B133" s="215"/>
      <c r="C133" s="449"/>
      <c r="D133" s="450"/>
      <c r="E133" s="210" t="s">
        <v>184</v>
      </c>
      <c r="F133" s="211"/>
      <c r="G133" s="211"/>
      <c r="H133" s="211"/>
      <c r="I133" s="211"/>
      <c r="J133" s="122"/>
      <c r="K133" s="122"/>
      <c r="L133" s="122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>
        <f t="shared" si="34"/>
        <v>0</v>
      </c>
    </row>
    <row r="134" spans="1:29" x14ac:dyDescent="0.3">
      <c r="A134" s="199"/>
      <c r="B134" s="215"/>
      <c r="C134" s="449"/>
      <c r="D134" s="450"/>
      <c r="E134" s="210" t="s">
        <v>185</v>
      </c>
      <c r="F134" s="211"/>
      <c r="G134" s="211"/>
      <c r="H134" s="211"/>
      <c r="I134" s="211"/>
      <c r="J134" s="122"/>
      <c r="K134" s="122"/>
      <c r="L134" s="122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>
        <f t="shared" si="34"/>
        <v>0</v>
      </c>
    </row>
    <row r="135" spans="1:29" x14ac:dyDescent="0.3">
      <c r="A135" s="199"/>
      <c r="B135" s="215"/>
      <c r="C135" s="451"/>
      <c r="D135" s="452"/>
      <c r="E135" s="210" t="s">
        <v>175</v>
      </c>
      <c r="F135" s="211"/>
      <c r="G135" s="211"/>
      <c r="H135" s="211"/>
      <c r="I135" s="211"/>
      <c r="J135" s="122"/>
      <c r="K135" s="122"/>
      <c r="L135" s="122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>
        <f t="shared" si="34"/>
        <v>0</v>
      </c>
    </row>
    <row r="136" spans="1:29" ht="14.45" customHeight="1" x14ac:dyDescent="0.3">
      <c r="C136" s="204" t="s">
        <v>186</v>
      </c>
      <c r="I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9" x14ac:dyDescent="0.3">
      <c r="A137" s="199"/>
      <c r="B137" s="215"/>
      <c r="C137" s="447"/>
      <c r="D137" s="448"/>
      <c r="E137" s="210" t="s">
        <v>187</v>
      </c>
      <c r="F137" s="211"/>
      <c r="G137" s="211"/>
      <c r="H137" s="211"/>
      <c r="I137" s="211"/>
      <c r="J137" s="122"/>
      <c r="K137" s="122"/>
      <c r="L137" s="122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>
        <f>K137-L137</f>
        <v>0</v>
      </c>
    </row>
    <row r="138" spans="1:29" x14ac:dyDescent="0.3">
      <c r="A138" s="199"/>
      <c r="B138" s="215"/>
      <c r="C138" s="451"/>
      <c r="D138" s="452"/>
      <c r="E138" s="210" t="s">
        <v>188</v>
      </c>
      <c r="F138" s="211"/>
      <c r="G138" s="211"/>
      <c r="H138" s="211"/>
      <c r="I138" s="211"/>
      <c r="J138" s="122"/>
      <c r="K138" s="122"/>
      <c r="L138" s="122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>
        <f>K138-L138</f>
        <v>0</v>
      </c>
    </row>
    <row r="139" spans="1:29" ht="14.45" customHeight="1" x14ac:dyDescent="0.3">
      <c r="C139" s="204" t="s">
        <v>189</v>
      </c>
      <c r="I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9" x14ac:dyDescent="0.3">
      <c r="A140" s="199"/>
      <c r="B140" s="215"/>
      <c r="C140" s="447"/>
      <c r="D140" s="448"/>
      <c r="E140" s="210" t="s">
        <v>190</v>
      </c>
      <c r="F140" s="211"/>
      <c r="G140" s="211"/>
      <c r="H140" s="211"/>
      <c r="I140" s="211"/>
      <c r="J140" s="212"/>
      <c r="K140" s="212"/>
      <c r="L140" s="213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>
        <f t="shared" ref="AC140:AC145" si="35">K140-L140</f>
        <v>0</v>
      </c>
    </row>
    <row r="141" spans="1:29" x14ac:dyDescent="0.3">
      <c r="A141" s="199"/>
      <c r="B141" s="215"/>
      <c r="C141" s="449"/>
      <c r="D141" s="450"/>
      <c r="E141" s="210" t="s">
        <v>191</v>
      </c>
      <c r="F141" s="211"/>
      <c r="G141" s="211"/>
      <c r="H141" s="211"/>
      <c r="I141" s="211"/>
      <c r="J141" s="212"/>
      <c r="K141" s="212"/>
      <c r="L141" s="213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>
        <f t="shared" si="35"/>
        <v>0</v>
      </c>
    </row>
    <row r="142" spans="1:29" x14ac:dyDescent="0.3">
      <c r="A142" s="199"/>
      <c r="B142" s="215"/>
      <c r="C142" s="449"/>
      <c r="D142" s="450"/>
      <c r="E142" s="210"/>
      <c r="F142" s="211"/>
      <c r="G142" s="211"/>
      <c r="H142" s="211"/>
      <c r="I142" s="211"/>
      <c r="J142" s="212"/>
      <c r="K142" s="212"/>
      <c r="L142" s="213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>
        <f t="shared" si="35"/>
        <v>0</v>
      </c>
    </row>
    <row r="143" spans="1:29" x14ac:dyDescent="0.3">
      <c r="A143" s="199"/>
      <c r="B143" s="215"/>
      <c r="C143" s="449"/>
      <c r="D143" s="450"/>
      <c r="E143" s="210"/>
      <c r="F143" s="211"/>
      <c r="G143" s="211"/>
      <c r="H143" s="211"/>
      <c r="I143" s="211"/>
      <c r="J143" s="212"/>
      <c r="K143" s="212"/>
      <c r="L143" s="213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>
        <f t="shared" si="35"/>
        <v>0</v>
      </c>
    </row>
    <row r="144" spans="1:29" x14ac:dyDescent="0.3">
      <c r="A144" s="199"/>
      <c r="B144" s="215"/>
      <c r="C144" s="449"/>
      <c r="D144" s="450"/>
      <c r="E144" s="210"/>
      <c r="F144" s="211"/>
      <c r="G144" s="211"/>
      <c r="H144" s="211"/>
      <c r="I144" s="211"/>
      <c r="J144" s="212"/>
      <c r="K144" s="212"/>
      <c r="L144" s="213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>
        <f t="shared" si="35"/>
        <v>0</v>
      </c>
    </row>
    <row r="145" spans="1:38" x14ac:dyDescent="0.3">
      <c r="A145" s="199"/>
      <c r="B145" s="215"/>
      <c r="C145" s="451"/>
      <c r="D145" s="452"/>
      <c r="E145" s="210"/>
      <c r="F145" s="211"/>
      <c r="G145" s="211"/>
      <c r="H145" s="211"/>
      <c r="I145" s="211"/>
      <c r="J145" s="122"/>
      <c r="K145" s="122"/>
      <c r="L145" s="122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>
        <f t="shared" si="35"/>
        <v>0</v>
      </c>
    </row>
    <row r="146" spans="1:38" ht="14.45" customHeight="1" x14ac:dyDescent="0.3">
      <c r="C146" s="204" t="s">
        <v>192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38" x14ac:dyDescent="0.3">
      <c r="B147" s="199"/>
      <c r="C147" s="453" t="s">
        <v>17</v>
      </c>
      <c r="D147" s="454"/>
      <c r="E147" s="454"/>
      <c r="F147" s="454"/>
      <c r="G147" s="454"/>
      <c r="H147" s="224"/>
      <c r="I147" s="225"/>
      <c r="J147" s="22" t="s">
        <v>18</v>
      </c>
      <c r="K147" s="22"/>
      <c r="L147" s="22" t="s">
        <v>19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 t="s">
        <v>22</v>
      </c>
    </row>
    <row r="148" spans="1:38" ht="20.25" customHeight="1" x14ac:dyDescent="0.3">
      <c r="B148" s="199"/>
      <c r="C148" s="226" t="s">
        <v>193</v>
      </c>
      <c r="D148" s="3"/>
      <c r="E148" s="3"/>
      <c r="F148" s="227"/>
      <c r="G148" s="227"/>
      <c r="H148" s="201"/>
      <c r="I148" s="42" t="s">
        <v>143</v>
      </c>
      <c r="J148" s="42" t="s">
        <v>50</v>
      </c>
      <c r="K148" s="42"/>
      <c r="L148" s="20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</row>
    <row r="149" spans="1:38" s="228" customFormat="1" x14ac:dyDescent="0.3">
      <c r="B149" s="229"/>
      <c r="C149" s="226" t="s">
        <v>194</v>
      </c>
      <c r="D149" s="3"/>
      <c r="E149" s="3"/>
      <c r="F149" s="198"/>
      <c r="G149" s="230"/>
      <c r="H149" s="192" t="s">
        <v>195</v>
      </c>
      <c r="I149" s="42" t="s">
        <v>145</v>
      </c>
      <c r="J149" s="42" t="s">
        <v>61</v>
      </c>
      <c r="K149" s="42"/>
      <c r="L149" s="192" t="s">
        <v>98</v>
      </c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 t="s">
        <v>155</v>
      </c>
      <c r="AH149" s="231"/>
      <c r="AI149" s="231"/>
      <c r="AJ149" s="231"/>
      <c r="AK149" s="231"/>
      <c r="AL149" s="231"/>
    </row>
    <row r="150" spans="1:38" s="228" customFormat="1" x14ac:dyDescent="0.3">
      <c r="B150" s="229"/>
      <c r="C150" s="455" t="s">
        <v>196</v>
      </c>
      <c r="D150" s="456"/>
      <c r="E150" s="456"/>
      <c r="F150" s="456"/>
      <c r="G150" s="456"/>
      <c r="H150" s="195" t="s">
        <v>101</v>
      </c>
      <c r="I150" s="47" t="s">
        <v>197</v>
      </c>
      <c r="J150" s="47" t="s">
        <v>70</v>
      </c>
      <c r="K150" s="47"/>
      <c r="L150" s="195" t="s">
        <v>150</v>
      </c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 t="s">
        <v>72</v>
      </c>
      <c r="AH150" s="231"/>
      <c r="AI150" s="231"/>
      <c r="AJ150" s="231"/>
      <c r="AK150" s="231"/>
      <c r="AL150" s="231"/>
    </row>
    <row r="151" spans="1:38" x14ac:dyDescent="0.3">
      <c r="A151" s="199"/>
      <c r="B151" s="215"/>
      <c r="C151" s="447"/>
      <c r="D151" s="448"/>
      <c r="E151" s="210" t="s">
        <v>198</v>
      </c>
      <c r="F151" s="211"/>
      <c r="G151" s="211"/>
      <c r="H151" s="209"/>
      <c r="I151" s="212"/>
      <c r="J151" s="209"/>
      <c r="K151" s="209"/>
      <c r="L151" s="209">
        <v>200</v>
      </c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>
        <f>K151-L151</f>
        <v>-200</v>
      </c>
    </row>
    <row r="152" spans="1:38" x14ac:dyDescent="0.3">
      <c r="A152" s="199"/>
      <c r="B152" s="215"/>
      <c r="C152" s="449"/>
      <c r="D152" s="450"/>
      <c r="E152" s="210" t="s">
        <v>199</v>
      </c>
      <c r="F152" s="211"/>
      <c r="G152" s="211"/>
      <c r="H152" s="213">
        <v>2500</v>
      </c>
      <c r="I152" s="212">
        <v>4</v>
      </c>
      <c r="J152" s="212"/>
      <c r="K152" s="212"/>
      <c r="L152" s="213">
        <v>100</v>
      </c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>
        <f>K152-L152</f>
        <v>-100</v>
      </c>
    </row>
    <row r="153" spans="1:38" x14ac:dyDescent="0.3">
      <c r="A153" s="199"/>
      <c r="B153" s="215"/>
      <c r="C153" s="451"/>
      <c r="D153" s="452"/>
      <c r="E153" s="210" t="s">
        <v>200</v>
      </c>
      <c r="F153" s="211"/>
      <c r="G153" s="211"/>
      <c r="H153" s="233">
        <v>20000</v>
      </c>
      <c r="I153" s="122">
        <v>1</v>
      </c>
      <c r="J153" s="122"/>
      <c r="K153" s="122"/>
      <c r="L153" s="233">
        <v>200</v>
      </c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>
        <f>K153-L153</f>
        <v>-200</v>
      </c>
    </row>
    <row r="154" spans="1:38" x14ac:dyDescent="0.3">
      <c r="A154" s="234" t="s">
        <v>201</v>
      </c>
      <c r="B154" s="235"/>
      <c r="C154" s="235"/>
      <c r="D154" s="235"/>
      <c r="E154" s="235"/>
      <c r="F154" s="235"/>
      <c r="G154" s="235"/>
      <c r="H154" s="234"/>
      <c r="I154" s="235"/>
      <c r="J154" s="236">
        <f>SUM(J106:J153)</f>
        <v>0</v>
      </c>
      <c r="K154" s="236"/>
      <c r="L154" s="236">
        <f>SUM(L106:L153)</f>
        <v>1070</v>
      </c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>
        <f>SUM(AC106:AC153)</f>
        <v>-1070</v>
      </c>
    </row>
    <row r="155" spans="1:38" x14ac:dyDescent="0.3">
      <c r="A155" s="102"/>
      <c r="B155" s="103"/>
      <c r="C155" s="103"/>
      <c r="D155" s="103"/>
      <c r="E155" s="103"/>
      <c r="F155" s="103"/>
      <c r="G155" s="103"/>
      <c r="H155" s="103"/>
      <c r="I155" s="103"/>
      <c r="J155" s="104"/>
      <c r="K155" s="104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</row>
    <row r="156" spans="1:38" ht="21" customHeight="1" thickBot="1" x14ac:dyDescent="0.35">
      <c r="A156" s="17" t="s">
        <v>202</v>
      </c>
      <c r="B156" s="238"/>
      <c r="C156" s="238"/>
      <c r="D156" s="238"/>
      <c r="E156" s="238"/>
      <c r="F156" s="238"/>
      <c r="G156" s="238"/>
      <c r="H156" s="238"/>
      <c r="I156" s="23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38" ht="30.75" thickBot="1" x14ac:dyDescent="0.45">
      <c r="M157" s="1"/>
      <c r="N157" s="1"/>
      <c r="O157" s="1"/>
      <c r="P157" s="1"/>
      <c r="Q157" s="1"/>
      <c r="R157" s="1"/>
      <c r="S157" s="444" t="s">
        <v>11</v>
      </c>
      <c r="T157" s="445"/>
      <c r="U157" s="445"/>
      <c r="V157" s="445"/>
      <c r="W157" s="445"/>
      <c r="X157" s="445"/>
      <c r="Y157" s="445"/>
      <c r="Z157" s="446"/>
      <c r="AA157" s="1"/>
      <c r="AB157" s="1"/>
    </row>
    <row r="158" spans="1:38" ht="26.25" x14ac:dyDescent="0.4">
      <c r="A158" s="3"/>
      <c r="B158" s="3"/>
      <c r="C158" s="3"/>
      <c r="D158" s="3"/>
      <c r="E158" s="3"/>
      <c r="F158" s="3"/>
      <c r="J158" s="239"/>
      <c r="K158" s="439" t="s">
        <v>12</v>
      </c>
      <c r="L158" s="440"/>
      <c r="M158" s="439" t="s">
        <v>13</v>
      </c>
      <c r="N158" s="440"/>
      <c r="O158" s="439" t="s">
        <v>14</v>
      </c>
      <c r="P158" s="440"/>
      <c r="Q158" s="439" t="s">
        <v>15</v>
      </c>
      <c r="R158" s="440"/>
      <c r="S158" s="437" t="s">
        <v>13</v>
      </c>
      <c r="T158" s="438"/>
      <c r="U158" s="437" t="s">
        <v>14</v>
      </c>
      <c r="V158" s="438"/>
      <c r="W158" s="437" t="s">
        <v>12</v>
      </c>
      <c r="X158" s="438"/>
      <c r="Y158" s="437" t="s">
        <v>16</v>
      </c>
      <c r="Z158" s="438"/>
      <c r="AA158" s="1"/>
      <c r="AB158" s="1"/>
    </row>
    <row r="159" spans="1:38" x14ac:dyDescent="0.3">
      <c r="A159" s="240"/>
      <c r="B159" s="240"/>
      <c r="C159" s="240"/>
      <c r="D159" s="241" t="s">
        <v>17</v>
      </c>
      <c r="E159" s="22" t="s">
        <v>18</v>
      </c>
      <c r="F159" s="22" t="s">
        <v>203</v>
      </c>
      <c r="G159" s="22" t="s">
        <v>112</v>
      </c>
      <c r="H159" s="242" t="s">
        <v>20</v>
      </c>
      <c r="I159" s="22" t="s">
        <v>204</v>
      </c>
      <c r="J159" s="22" t="s">
        <v>22</v>
      </c>
      <c r="K159" s="22"/>
      <c r="L159" s="22" t="s">
        <v>23</v>
      </c>
      <c r="M159" s="22"/>
      <c r="N159" s="22"/>
      <c r="O159" s="22"/>
      <c r="P159" s="22"/>
      <c r="Q159" s="22"/>
      <c r="R159" s="22"/>
      <c r="S159" s="26" t="s">
        <v>32</v>
      </c>
      <c r="T159" s="26" t="s">
        <v>33</v>
      </c>
      <c r="U159" s="26" t="s">
        <v>34</v>
      </c>
      <c r="V159" s="26" t="s">
        <v>35</v>
      </c>
      <c r="W159" s="26" t="s">
        <v>36</v>
      </c>
      <c r="X159" s="26" t="s">
        <v>37</v>
      </c>
      <c r="Y159" s="26"/>
      <c r="Z159" s="26"/>
      <c r="AA159" s="22"/>
      <c r="AB159" s="22"/>
      <c r="AC159" s="22" t="s">
        <v>27</v>
      </c>
    </row>
    <row r="160" spans="1:38" ht="13.9" customHeight="1" x14ac:dyDescent="0.3">
      <c r="A160" s="3"/>
      <c r="B160" s="240"/>
      <c r="C160" s="240"/>
      <c r="D160" s="243" t="s">
        <v>45</v>
      </c>
      <c r="E160" s="244" t="s">
        <v>45</v>
      </c>
      <c r="F160" s="244" t="s">
        <v>205</v>
      </c>
      <c r="G160" s="243" t="s">
        <v>206</v>
      </c>
      <c r="H160" s="245" t="s">
        <v>206</v>
      </c>
      <c r="I160" s="244" t="s">
        <v>205</v>
      </c>
      <c r="J160" s="42" t="s">
        <v>50</v>
      </c>
      <c r="K160" s="42"/>
      <c r="L160" s="20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</row>
    <row r="161" spans="1:38" s="3" customFormat="1" ht="19.5" customHeight="1" x14ac:dyDescent="0.3">
      <c r="A161" s="239"/>
      <c r="B161" s="239"/>
      <c r="C161" s="239"/>
      <c r="D161" s="246" t="s">
        <v>207</v>
      </c>
      <c r="E161" s="192" t="s">
        <v>208</v>
      </c>
      <c r="F161" s="192" t="s">
        <v>209</v>
      </c>
      <c r="G161" s="246" t="s">
        <v>210</v>
      </c>
      <c r="H161" s="247" t="s">
        <v>208</v>
      </c>
      <c r="I161" s="192" t="s">
        <v>209</v>
      </c>
      <c r="J161" s="42" t="s">
        <v>61</v>
      </c>
      <c r="K161" s="42"/>
      <c r="L161" s="192" t="s">
        <v>98</v>
      </c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 t="s">
        <v>211</v>
      </c>
      <c r="AH161" s="106"/>
      <c r="AI161" s="106"/>
      <c r="AJ161" s="106"/>
      <c r="AK161" s="106"/>
      <c r="AL161" s="106"/>
    </row>
    <row r="162" spans="1:38" ht="20.25" customHeight="1" x14ac:dyDescent="0.3">
      <c r="A162" s="248"/>
      <c r="B162" s="248"/>
      <c r="C162" s="249"/>
      <c r="D162" s="246" t="s">
        <v>212</v>
      </c>
      <c r="E162" s="192" t="s">
        <v>213</v>
      </c>
      <c r="F162" s="192" t="s">
        <v>214</v>
      </c>
      <c r="G162" s="246" t="s">
        <v>215</v>
      </c>
      <c r="H162" s="250" t="s">
        <v>215</v>
      </c>
      <c r="I162" s="192" t="s">
        <v>214</v>
      </c>
      <c r="J162" s="47" t="s">
        <v>70</v>
      </c>
      <c r="K162" s="47"/>
      <c r="L162" s="195" t="s">
        <v>150</v>
      </c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 t="s">
        <v>72</v>
      </c>
    </row>
    <row r="163" spans="1:38" ht="39" customHeight="1" x14ac:dyDescent="0.3">
      <c r="A163" s="441" t="s">
        <v>216</v>
      </c>
      <c r="B163" s="442"/>
      <c r="C163" s="443"/>
      <c r="D163" s="251"/>
      <c r="E163" s="251"/>
      <c r="F163" s="252">
        <f>IF(E163=0,0,D163/E163)</f>
        <v>0</v>
      </c>
      <c r="G163" s="253"/>
      <c r="H163" s="254"/>
      <c r="I163" s="255"/>
      <c r="J163" s="251"/>
      <c r="K163" s="251"/>
      <c r="L163" s="251">
        <f>D163*F163</f>
        <v>0</v>
      </c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>
        <f>K163-L163</f>
        <v>0</v>
      </c>
    </row>
    <row r="164" spans="1:38" ht="37.9" customHeight="1" x14ac:dyDescent="0.3">
      <c r="A164" s="441" t="s">
        <v>217</v>
      </c>
      <c r="B164" s="442"/>
      <c r="C164" s="443"/>
      <c r="D164" s="251"/>
      <c r="E164" s="257"/>
      <c r="F164" s="258"/>
      <c r="G164" s="251"/>
      <c r="H164" s="259"/>
      <c r="I164" s="252">
        <f>IF(G164=0,0,F164/G164)</f>
        <v>0</v>
      </c>
      <c r="J164" s="209"/>
      <c r="K164" s="209"/>
      <c r="L164" s="209">
        <f>D164*J164</f>
        <v>0</v>
      </c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>
        <f>K164-L164</f>
        <v>0</v>
      </c>
    </row>
    <row r="165" spans="1:38" ht="40.9" customHeight="1" x14ac:dyDescent="0.3">
      <c r="A165" s="441" t="s">
        <v>218</v>
      </c>
      <c r="B165" s="442"/>
      <c r="C165" s="443"/>
      <c r="D165" s="260"/>
      <c r="E165" s="257"/>
      <c r="F165" s="261"/>
      <c r="G165" s="253"/>
      <c r="H165" s="262"/>
      <c r="I165" s="261"/>
      <c r="J165" s="121"/>
      <c r="K165" s="121"/>
      <c r="L165" s="121">
        <v>6800</v>
      </c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>
        <f>K165-L165</f>
        <v>-6800</v>
      </c>
    </row>
    <row r="166" spans="1:38" s="267" customFormat="1" ht="24" customHeight="1" x14ac:dyDescent="0.3">
      <c r="A166" s="263" t="s">
        <v>219</v>
      </c>
      <c r="B166" s="263"/>
      <c r="C166" s="263"/>
      <c r="D166" s="264"/>
      <c r="E166" s="264"/>
      <c r="F166" s="265"/>
      <c r="G166" s="266"/>
      <c r="H166" s="266"/>
      <c r="J166" s="265"/>
      <c r="K166" s="265"/>
      <c r="L166" s="265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H166" s="269"/>
      <c r="AI166" s="269"/>
      <c r="AJ166" s="269"/>
      <c r="AK166" s="269"/>
      <c r="AL166" s="269"/>
    </row>
    <row r="167" spans="1:38" ht="22.9" customHeight="1" x14ac:dyDescent="0.3">
      <c r="A167" s="234" t="s">
        <v>220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8" ht="21" thickBot="1" x14ac:dyDescent="0.35">
      <c r="A168" s="102"/>
      <c r="B168" s="103"/>
      <c r="C168" s="103"/>
      <c r="D168" s="103"/>
      <c r="E168" s="103"/>
      <c r="F168" s="103"/>
      <c r="G168" s="103"/>
      <c r="H168" s="103"/>
      <c r="I168" s="103"/>
      <c r="J168" s="104"/>
      <c r="K168" s="104"/>
      <c r="L168" s="104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</row>
    <row r="169" spans="1:38" s="267" customFormat="1" ht="33.75" customHeight="1" thickBot="1" x14ac:dyDescent="0.45">
      <c r="A169" s="17" t="s">
        <v>221</v>
      </c>
      <c r="J169" s="270"/>
      <c r="K169" s="270"/>
      <c r="L169" s="270"/>
      <c r="S169" s="444" t="s">
        <v>11</v>
      </c>
      <c r="T169" s="445"/>
      <c r="U169" s="445"/>
      <c r="V169" s="445"/>
      <c r="W169" s="445"/>
      <c r="X169" s="445"/>
      <c r="Y169" s="445"/>
      <c r="Z169" s="446"/>
      <c r="AH169" s="269"/>
      <c r="AI169" s="269"/>
      <c r="AJ169" s="269"/>
      <c r="AK169" s="269"/>
      <c r="AL169" s="269"/>
    </row>
    <row r="170" spans="1:38" s="267" customFormat="1" ht="26.25" x14ac:dyDescent="0.4">
      <c r="A170" s="271"/>
      <c r="J170" s="270"/>
      <c r="K170" s="439" t="s">
        <v>12</v>
      </c>
      <c r="L170" s="440"/>
      <c r="M170" s="439" t="s">
        <v>13</v>
      </c>
      <c r="N170" s="440"/>
      <c r="O170" s="439" t="s">
        <v>14</v>
      </c>
      <c r="P170" s="440"/>
      <c r="Q170" s="439" t="s">
        <v>15</v>
      </c>
      <c r="R170" s="440"/>
      <c r="S170" s="437" t="s">
        <v>13</v>
      </c>
      <c r="T170" s="438"/>
      <c r="U170" s="437" t="s">
        <v>14</v>
      </c>
      <c r="V170" s="438"/>
      <c r="W170" s="437" t="s">
        <v>12</v>
      </c>
      <c r="X170" s="438"/>
      <c r="Y170" s="437" t="s">
        <v>16</v>
      </c>
      <c r="Z170" s="438"/>
      <c r="AH170" s="269"/>
      <c r="AI170" s="269"/>
      <c r="AJ170" s="269"/>
      <c r="AK170" s="269"/>
      <c r="AL170" s="269"/>
    </row>
    <row r="171" spans="1:38" s="3" customFormat="1" x14ac:dyDescent="0.3">
      <c r="K171" s="22" t="s">
        <v>22</v>
      </c>
      <c r="L171" s="22" t="s">
        <v>23</v>
      </c>
      <c r="M171" s="22"/>
      <c r="N171" s="22"/>
      <c r="O171" s="22"/>
      <c r="P171" s="22"/>
      <c r="Q171" s="22"/>
      <c r="R171" s="22"/>
      <c r="S171" s="26" t="s">
        <v>32</v>
      </c>
      <c r="T171" s="26" t="s">
        <v>33</v>
      </c>
      <c r="U171" s="26" t="s">
        <v>34</v>
      </c>
      <c r="V171" s="26" t="s">
        <v>35</v>
      </c>
      <c r="W171" s="26" t="s">
        <v>36</v>
      </c>
      <c r="X171" s="26" t="s">
        <v>37</v>
      </c>
      <c r="Y171" s="26"/>
      <c r="Z171" s="26"/>
      <c r="AA171" s="22"/>
      <c r="AB171" s="22"/>
      <c r="AC171" s="22" t="s">
        <v>27</v>
      </c>
      <c r="AH171" s="106"/>
      <c r="AI171" s="106"/>
      <c r="AJ171" s="106"/>
      <c r="AK171" s="106"/>
      <c r="AL171" s="106"/>
    </row>
    <row r="172" spans="1:38" ht="20.25" customHeight="1" x14ac:dyDescent="0.3">
      <c r="A172" s="238"/>
      <c r="B172" s="238"/>
      <c r="C172" s="272"/>
      <c r="D172" s="272"/>
      <c r="E172" s="272"/>
      <c r="F172" s="273"/>
      <c r="G172" s="274"/>
      <c r="H172" s="274"/>
      <c r="I172" s="274"/>
      <c r="J172" s="274"/>
      <c r="K172" s="42" t="s">
        <v>50</v>
      </c>
      <c r="L172" s="201"/>
      <c r="M172" s="191"/>
      <c r="N172" s="191"/>
      <c r="O172" s="191"/>
      <c r="P172" s="191"/>
      <c r="Q172" s="191"/>
      <c r="R172" s="191"/>
      <c r="S172" s="191"/>
      <c r="T172" s="191"/>
      <c r="U172" s="191"/>
      <c r="V172" s="191"/>
      <c r="W172" s="191"/>
      <c r="X172" s="191"/>
      <c r="Y172" s="191"/>
      <c r="Z172" s="191"/>
      <c r="AA172" s="191"/>
      <c r="AB172" s="191"/>
      <c r="AC172" s="191"/>
    </row>
    <row r="173" spans="1:38" x14ac:dyDescent="0.3">
      <c r="A173" s="238"/>
      <c r="B173" s="238"/>
      <c r="C173" s="272"/>
      <c r="D173" s="272"/>
      <c r="E173" s="272"/>
      <c r="F173" s="273"/>
      <c r="G173" s="275"/>
      <c r="H173" s="275"/>
      <c r="I173" s="275"/>
      <c r="J173" s="276"/>
      <c r="K173" s="42" t="s">
        <v>61</v>
      </c>
      <c r="L173" s="192" t="s">
        <v>98</v>
      </c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 t="s">
        <v>211</v>
      </c>
    </row>
    <row r="174" spans="1:38" x14ac:dyDescent="0.3">
      <c r="A174" s="199"/>
      <c r="B174" s="199"/>
      <c r="C174" s="199"/>
      <c r="D174" s="199"/>
      <c r="E174" s="277"/>
      <c r="F174" s="199"/>
      <c r="G174" s="278"/>
      <c r="H174" s="278"/>
      <c r="I174" s="278"/>
      <c r="J174" s="199"/>
      <c r="K174" s="47" t="s">
        <v>70</v>
      </c>
      <c r="L174" s="195" t="s">
        <v>150</v>
      </c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 t="s">
        <v>72</v>
      </c>
    </row>
    <row r="175" spans="1:38" ht="13.9" customHeight="1" x14ac:dyDescent="0.3">
      <c r="A175" s="279" t="s">
        <v>222</v>
      </c>
      <c r="B175" s="280"/>
      <c r="C175" s="280"/>
      <c r="D175" s="280"/>
      <c r="E175" s="281"/>
      <c r="F175" s="282"/>
      <c r="G175" s="199"/>
      <c r="H175" s="199"/>
      <c r="I175" s="199"/>
      <c r="J175" s="283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</row>
    <row r="176" spans="1:38" ht="16.899999999999999" customHeight="1" x14ac:dyDescent="0.3">
      <c r="A176" s="434" t="s">
        <v>223</v>
      </c>
      <c r="B176" s="434"/>
      <c r="C176" s="434"/>
      <c r="D176" s="434"/>
      <c r="E176" s="434"/>
      <c r="F176" s="285"/>
      <c r="G176" s="286"/>
      <c r="H176" s="287"/>
      <c r="I176" s="283"/>
      <c r="J176" s="288"/>
      <c r="K176" s="289">
        <f>K50</f>
        <v>0</v>
      </c>
      <c r="L176" s="289">
        <f>L50</f>
        <v>520462.26297599997</v>
      </c>
      <c r="M176" s="290">
        <f>M39</f>
        <v>0</v>
      </c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>
        <f t="shared" ref="AC176:AC181" si="36">K176-L176</f>
        <v>-520462.26297599997</v>
      </c>
    </row>
    <row r="177" spans="1:30" ht="16.899999999999999" customHeight="1" x14ac:dyDescent="0.3">
      <c r="A177" s="434" t="s">
        <v>224</v>
      </c>
      <c r="B177" s="434"/>
      <c r="C177" s="434"/>
      <c r="D177" s="434"/>
      <c r="E177" s="434"/>
      <c r="F177" s="285"/>
      <c r="G177" s="288"/>
      <c r="H177" s="288"/>
      <c r="I177" s="288"/>
      <c r="J177" s="288"/>
      <c r="K177" s="291">
        <f>K83</f>
        <v>500.1</v>
      </c>
      <c r="L177" s="291">
        <f>L83</f>
        <v>32218.1</v>
      </c>
      <c r="M177" s="292">
        <f>M83</f>
        <v>600</v>
      </c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>
        <f t="shared" si="36"/>
        <v>-31718</v>
      </c>
    </row>
    <row r="178" spans="1:30" ht="16.899999999999999" customHeight="1" x14ac:dyDescent="0.3">
      <c r="A178" s="434" t="s">
        <v>225</v>
      </c>
      <c r="B178" s="434"/>
      <c r="C178" s="434"/>
      <c r="D178" s="434"/>
      <c r="E178" s="434"/>
      <c r="F178" s="285"/>
      <c r="G178" s="288"/>
      <c r="H178" s="288"/>
      <c r="I178" s="288"/>
      <c r="J178" s="288"/>
      <c r="K178" s="293">
        <f>K97</f>
        <v>100</v>
      </c>
      <c r="L178" s="293">
        <f>L97</f>
        <v>0</v>
      </c>
      <c r="M178" s="294">
        <f>M97</f>
        <v>100</v>
      </c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  <c r="AA178" s="294"/>
      <c r="AB178" s="294"/>
      <c r="AC178" s="294">
        <f t="shared" si="36"/>
        <v>100</v>
      </c>
    </row>
    <row r="179" spans="1:30" ht="16.899999999999999" customHeight="1" x14ac:dyDescent="0.3">
      <c r="A179" s="434" t="s">
        <v>226</v>
      </c>
      <c r="B179" s="434"/>
      <c r="C179" s="434"/>
      <c r="D179" s="434"/>
      <c r="E179" s="434"/>
      <c r="F179" s="285"/>
      <c r="G179" s="288"/>
      <c r="H179" s="288"/>
      <c r="I179" s="288"/>
      <c r="J179" s="288"/>
      <c r="K179" s="293">
        <f>K154</f>
        <v>0</v>
      </c>
      <c r="L179" s="293">
        <f>L154</f>
        <v>1070</v>
      </c>
      <c r="M179" s="294">
        <f>M154</f>
        <v>0</v>
      </c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  <c r="AC179" s="294">
        <f t="shared" si="36"/>
        <v>-1070</v>
      </c>
    </row>
    <row r="180" spans="1:30" ht="16.899999999999999" customHeight="1" x14ac:dyDescent="0.3">
      <c r="A180" s="434" t="s">
        <v>227</v>
      </c>
      <c r="B180" s="434"/>
      <c r="C180" s="434"/>
      <c r="D180" s="434"/>
      <c r="E180" s="434"/>
      <c r="F180" s="285"/>
      <c r="G180" s="288"/>
      <c r="H180" s="288"/>
      <c r="I180" s="288"/>
      <c r="J180" s="288"/>
      <c r="K180" s="293">
        <f>K164</f>
        <v>0</v>
      </c>
      <c r="L180" s="293">
        <f>L165</f>
        <v>6800</v>
      </c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  <c r="AA180" s="294"/>
      <c r="AB180" s="294"/>
      <c r="AC180" s="294">
        <f t="shared" si="36"/>
        <v>-6800</v>
      </c>
    </row>
    <row r="181" spans="1:30" ht="16.899999999999999" customHeight="1" x14ac:dyDescent="0.3">
      <c r="A181" s="431" t="s">
        <v>228</v>
      </c>
      <c r="B181" s="431"/>
      <c r="C181" s="431"/>
      <c r="D181" s="431"/>
      <c r="E181" s="431"/>
      <c r="F181" s="295"/>
      <c r="G181" s="283"/>
      <c r="H181" s="286"/>
      <c r="I181" s="286"/>
      <c r="J181" s="286"/>
      <c r="K181" s="289">
        <f>SUM(K176:K180)</f>
        <v>600.1</v>
      </c>
      <c r="L181" s="289">
        <f>SUM(L176:L180)</f>
        <v>560550.36297599995</v>
      </c>
      <c r="M181" s="290">
        <f>SUM(M176:M180)</f>
        <v>700</v>
      </c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  <c r="AA181" s="290"/>
      <c r="AB181" s="290"/>
      <c r="AC181" s="290">
        <f t="shared" si="36"/>
        <v>-559950.26297599997</v>
      </c>
    </row>
    <row r="182" spans="1:30" ht="16.899999999999999" customHeight="1" x14ac:dyDescent="0.3">
      <c r="A182" s="435" t="s">
        <v>229</v>
      </c>
      <c r="B182" s="435"/>
      <c r="C182" s="435"/>
      <c r="D182" s="435"/>
      <c r="E182" s="435"/>
      <c r="F182" s="296"/>
      <c r="G182" s="297"/>
      <c r="H182" s="297"/>
      <c r="I182" s="297"/>
      <c r="J182" s="298"/>
      <c r="K182" s="298"/>
      <c r="L182" s="298"/>
      <c r="M182" s="299"/>
      <c r="N182" s="299"/>
      <c r="O182" s="299"/>
      <c r="P182" s="299"/>
      <c r="Q182" s="299"/>
      <c r="R182" s="299"/>
      <c r="S182" s="299"/>
      <c r="T182" s="299"/>
      <c r="U182" s="299"/>
      <c r="V182" s="299"/>
      <c r="W182" s="299"/>
      <c r="X182" s="299"/>
      <c r="Y182" s="299"/>
      <c r="Z182" s="299"/>
      <c r="AA182" s="299"/>
      <c r="AB182" s="299"/>
      <c r="AC182" s="299"/>
      <c r="AD182" s="4"/>
    </row>
    <row r="183" spans="1:30" ht="16.899999999999999" customHeight="1" x14ac:dyDescent="0.3">
      <c r="A183" s="434" t="s">
        <v>230</v>
      </c>
      <c r="B183" s="434"/>
      <c r="C183" s="434"/>
      <c r="D183" s="434"/>
      <c r="E183" s="434"/>
      <c r="F183" s="285"/>
      <c r="G183" s="283"/>
      <c r="H183" s="287"/>
      <c r="I183" s="283"/>
      <c r="J183" s="288"/>
      <c r="K183" s="289"/>
      <c r="L183" s="289">
        <v>20000</v>
      </c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0"/>
      <c r="Z183" s="300"/>
      <c r="AA183" s="300"/>
      <c r="AB183" s="300"/>
      <c r="AC183" s="300">
        <f>K183-L183</f>
        <v>-20000</v>
      </c>
    </row>
    <row r="184" spans="1:30" ht="16.899999999999999" customHeight="1" x14ac:dyDescent="0.3">
      <c r="A184" s="430" t="s">
        <v>231</v>
      </c>
      <c r="B184" s="430"/>
      <c r="C184" s="430"/>
      <c r="D184" s="430"/>
      <c r="E184" s="301"/>
      <c r="F184" s="302"/>
      <c r="G184" s="303"/>
      <c r="H184" s="303"/>
      <c r="I184" s="304"/>
      <c r="J184" s="305"/>
      <c r="K184" s="291"/>
      <c r="L184" s="291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  <c r="AA184" s="306"/>
      <c r="AB184" s="306"/>
      <c r="AC184" s="306">
        <f>K184-L184</f>
        <v>0</v>
      </c>
    </row>
    <row r="185" spans="1:30" ht="16.899999999999999" customHeight="1" x14ac:dyDescent="0.3">
      <c r="A185" s="307" t="s">
        <v>232</v>
      </c>
      <c r="B185" s="307"/>
      <c r="C185" s="307"/>
      <c r="D185" s="307"/>
      <c r="E185" s="307"/>
      <c r="F185" s="308"/>
      <c r="G185" s="309"/>
      <c r="H185" s="309"/>
      <c r="I185" s="305"/>
      <c r="J185" s="304"/>
      <c r="K185" s="293"/>
      <c r="L185" s="293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>
        <f>K185-L185</f>
        <v>0</v>
      </c>
    </row>
    <row r="186" spans="1:30" ht="16.899999999999999" customHeight="1" x14ac:dyDescent="0.3">
      <c r="A186" s="436" t="s">
        <v>233</v>
      </c>
      <c r="B186" s="436"/>
      <c r="C186" s="436"/>
      <c r="D186" s="436"/>
      <c r="E186" s="436"/>
      <c r="F186" s="436"/>
      <c r="G186" s="304"/>
      <c r="H186" s="304"/>
      <c r="I186" s="304"/>
      <c r="J186" s="286"/>
      <c r="K186" s="293"/>
      <c r="L186" s="293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  <c r="AA186" s="306"/>
      <c r="AB186" s="306"/>
      <c r="AC186" s="306">
        <f>K186-L186</f>
        <v>0</v>
      </c>
    </row>
    <row r="187" spans="1:30" ht="16.899999999999999" customHeight="1" x14ac:dyDescent="0.3">
      <c r="A187" s="431" t="s">
        <v>234</v>
      </c>
      <c r="B187" s="431"/>
      <c r="C187" s="431"/>
      <c r="D187" s="431"/>
      <c r="E187" s="431" t="s">
        <v>235</v>
      </c>
      <c r="F187" s="285"/>
      <c r="G187" s="288"/>
      <c r="H187" s="288"/>
      <c r="I187" s="288"/>
      <c r="J187" s="288"/>
      <c r="K187" s="293">
        <f>SUM(K183:K186)</f>
        <v>0</v>
      </c>
      <c r="L187" s="293">
        <f>SUM(L183:L186)</f>
        <v>20000</v>
      </c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  <c r="X187" s="294"/>
      <c r="Y187" s="294"/>
      <c r="Z187" s="294"/>
      <c r="AA187" s="294"/>
      <c r="AB187" s="294"/>
      <c r="AC187" s="294">
        <f>SUM(AC183:AC186)</f>
        <v>-20000</v>
      </c>
    </row>
    <row r="188" spans="1:30" ht="16.899999999999999" customHeight="1" x14ac:dyDescent="0.3">
      <c r="A188" s="310"/>
      <c r="B188" s="310"/>
      <c r="C188" s="310"/>
      <c r="D188" s="310"/>
      <c r="E188" s="310"/>
      <c r="F188" s="31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0" ht="16.899999999999999" customHeight="1" x14ac:dyDescent="0.3">
      <c r="A189" s="432" t="s">
        <v>236</v>
      </c>
      <c r="B189" s="432"/>
      <c r="C189" s="432"/>
      <c r="D189" s="432"/>
      <c r="E189" s="432" t="s">
        <v>237</v>
      </c>
      <c r="F189" s="432"/>
      <c r="G189" s="286"/>
      <c r="H189" s="286"/>
      <c r="I189" s="286"/>
      <c r="J189" s="298"/>
      <c r="K189" s="311">
        <f>K181-K187</f>
        <v>600.1</v>
      </c>
      <c r="L189" s="311">
        <f>L181-L187</f>
        <v>540550.36297599995</v>
      </c>
      <c r="M189" s="312">
        <f>M181-M187</f>
        <v>700</v>
      </c>
      <c r="N189" s="312"/>
      <c r="O189" s="312"/>
      <c r="P189" s="312"/>
      <c r="Q189" s="312"/>
      <c r="R189" s="312"/>
      <c r="S189" s="312"/>
      <c r="T189" s="312"/>
      <c r="U189" s="312"/>
      <c r="V189" s="312"/>
      <c r="W189" s="312"/>
      <c r="X189" s="312"/>
      <c r="Y189" s="312"/>
      <c r="Z189" s="312"/>
      <c r="AA189" s="312"/>
      <c r="AB189" s="312"/>
      <c r="AC189" s="312">
        <f>AC181-AC187</f>
        <v>-539950.26297599997</v>
      </c>
    </row>
    <row r="190" spans="1:30" ht="16.899999999999999" customHeight="1" x14ac:dyDescent="0.3">
      <c r="A190" s="279" t="s">
        <v>238</v>
      </c>
      <c r="B190" s="279"/>
      <c r="C190" s="279"/>
      <c r="D190" s="279"/>
      <c r="E190" s="279"/>
      <c r="F190" s="280"/>
      <c r="G190" s="298"/>
      <c r="H190" s="298"/>
      <c r="I190" s="298"/>
      <c r="J190" s="298"/>
      <c r="K190" s="298"/>
      <c r="L190" s="298"/>
      <c r="M190" s="299"/>
      <c r="N190" s="299"/>
      <c r="O190" s="299"/>
      <c r="P190" s="299"/>
      <c r="Q190" s="299"/>
      <c r="R190" s="299"/>
      <c r="S190" s="299"/>
      <c r="T190" s="299"/>
      <c r="U190" s="299"/>
      <c r="V190" s="299"/>
      <c r="W190" s="299"/>
      <c r="X190" s="299"/>
      <c r="Y190" s="299"/>
      <c r="Z190" s="299"/>
      <c r="AA190" s="299"/>
      <c r="AB190" s="299"/>
      <c r="AC190" s="299"/>
      <c r="AD190" s="4"/>
    </row>
    <row r="191" spans="1:30" ht="16.899999999999999" customHeight="1" x14ac:dyDescent="0.3">
      <c r="A191" s="433" t="s">
        <v>239</v>
      </c>
      <c r="B191" s="433"/>
      <c r="C191" s="433"/>
      <c r="D191" s="307" t="s">
        <v>240</v>
      </c>
      <c r="E191" s="307"/>
      <c r="F191" s="307"/>
      <c r="G191" s="313"/>
      <c r="H191" s="313"/>
      <c r="I191" s="313"/>
      <c r="J191" s="313"/>
      <c r="K191" s="314"/>
      <c r="L191" s="315">
        <v>450</v>
      </c>
      <c r="M191" s="316">
        <v>941</v>
      </c>
      <c r="N191" s="316"/>
      <c r="O191" s="316"/>
      <c r="P191" s="316"/>
      <c r="Q191" s="316"/>
      <c r="R191" s="316"/>
      <c r="S191" s="316"/>
      <c r="T191" s="316"/>
      <c r="U191" s="316"/>
      <c r="V191" s="316"/>
      <c r="W191" s="316"/>
      <c r="X191" s="316"/>
      <c r="Y191" s="316"/>
      <c r="Z191" s="316"/>
      <c r="AA191" s="316"/>
      <c r="AB191" s="316"/>
      <c r="AC191" s="316">
        <f>K191-L191</f>
        <v>-450</v>
      </c>
    </row>
    <row r="192" spans="1:30" ht="16.899999999999999" customHeight="1" x14ac:dyDescent="0.3">
      <c r="A192" s="430" t="s">
        <v>241</v>
      </c>
      <c r="B192" s="430"/>
      <c r="C192" s="430"/>
      <c r="D192" s="307" t="s">
        <v>242</v>
      </c>
      <c r="E192" s="317"/>
      <c r="F192" s="307"/>
      <c r="G192" s="318"/>
      <c r="H192" s="318"/>
      <c r="I192" s="318"/>
      <c r="J192" s="318"/>
      <c r="K192" s="319"/>
      <c r="L192" s="319">
        <f>L181/L191</f>
        <v>1245.66747328</v>
      </c>
      <c r="M192" s="316">
        <f>M181/M191</f>
        <v>0.74388947927736448</v>
      </c>
      <c r="N192" s="316"/>
      <c r="O192" s="316"/>
      <c r="P192" s="316"/>
      <c r="Q192" s="316"/>
      <c r="R192" s="316"/>
      <c r="S192" s="316"/>
      <c r="T192" s="316"/>
      <c r="U192" s="316"/>
      <c r="V192" s="316"/>
      <c r="W192" s="316"/>
      <c r="X192" s="316"/>
      <c r="Y192" s="316"/>
      <c r="Z192" s="316"/>
      <c r="AA192" s="316"/>
      <c r="AB192" s="316"/>
      <c r="AC192" s="316">
        <f>K192-L192</f>
        <v>-1245.66747328</v>
      </c>
    </row>
    <row r="193" spans="1:29" ht="16.899999999999999" customHeight="1" x14ac:dyDescent="0.3">
      <c r="A193" s="430" t="s">
        <v>243</v>
      </c>
      <c r="B193" s="430"/>
      <c r="C193" s="430"/>
      <c r="D193" s="307" t="s">
        <v>244</v>
      </c>
      <c r="E193" s="317"/>
      <c r="F193" s="307"/>
      <c r="G193" s="318"/>
      <c r="H193" s="318"/>
      <c r="I193" s="318"/>
      <c r="J193" s="318"/>
      <c r="K193" s="320"/>
      <c r="L193" s="320">
        <f>L189/L191</f>
        <v>1201.2230288355554</v>
      </c>
      <c r="M193" s="316">
        <f>M189/M191</f>
        <v>0.74388947927736448</v>
      </c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  <c r="X193" s="316"/>
      <c r="Y193" s="316"/>
      <c r="Z193" s="316"/>
      <c r="AA193" s="316"/>
      <c r="AB193" s="316"/>
      <c r="AC193" s="316">
        <f>K193-L193</f>
        <v>-1201.2230288355554</v>
      </c>
    </row>
    <row r="194" spans="1:29" ht="16.899999999999999" customHeight="1" x14ac:dyDescent="0.3">
      <c r="A194" s="430" t="s">
        <v>245</v>
      </c>
      <c r="B194" s="430"/>
      <c r="C194" s="430"/>
      <c r="D194" s="430"/>
      <c r="E194" s="430"/>
      <c r="F194" s="430"/>
      <c r="G194" s="321"/>
      <c r="H194" s="321"/>
      <c r="I194" s="321"/>
      <c r="J194" s="321"/>
      <c r="K194" s="322"/>
      <c r="L194" s="322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3"/>
      <c r="AB194" s="323"/>
      <c r="AC194" s="323">
        <f>K194-L194</f>
        <v>0</v>
      </c>
    </row>
    <row r="195" spans="1:29" ht="16.899999999999999" customHeight="1" x14ac:dyDescent="0.3">
      <c r="A195" s="430" t="s">
        <v>246</v>
      </c>
      <c r="B195" s="430"/>
      <c r="C195" s="430"/>
      <c r="D195" s="307"/>
      <c r="E195" s="307"/>
      <c r="F195" s="324"/>
      <c r="G195" s="321"/>
      <c r="H195" s="321"/>
      <c r="I195" s="321"/>
      <c r="J195" s="325"/>
      <c r="K195" s="322"/>
      <c r="L195" s="322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>
        <f>K195-L195</f>
        <v>0</v>
      </c>
    </row>
    <row r="196" spans="1:29" x14ac:dyDescent="0.3"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</sheetData>
  <mergeCells count="307">
    <mergeCell ref="A1:AC1"/>
    <mergeCell ref="A2:AC2"/>
    <mergeCell ref="A3:AC3"/>
    <mergeCell ref="A4:AC4"/>
    <mergeCell ref="A5:B5"/>
    <mergeCell ref="S9:Z9"/>
    <mergeCell ref="A13:C13"/>
    <mergeCell ref="A14:C14"/>
    <mergeCell ref="G14:H14"/>
    <mergeCell ref="A15:C15"/>
    <mergeCell ref="G15:H15"/>
    <mergeCell ref="A16:B16"/>
    <mergeCell ref="G16:H16"/>
    <mergeCell ref="W10:X10"/>
    <mergeCell ref="Y10:Z10"/>
    <mergeCell ref="A11:C11"/>
    <mergeCell ref="G11:H11"/>
    <mergeCell ref="A12:C12"/>
    <mergeCell ref="G12:H12"/>
    <mergeCell ref="K10:L10"/>
    <mergeCell ref="M10:N10"/>
    <mergeCell ref="O10:P10"/>
    <mergeCell ref="Q10:R10"/>
    <mergeCell ref="S10:T10"/>
    <mergeCell ref="U10:V10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26:B26"/>
    <mergeCell ref="G26:H26"/>
    <mergeCell ref="A27:B27"/>
    <mergeCell ref="G27:H27"/>
    <mergeCell ref="A28:B28"/>
    <mergeCell ref="G28:H28"/>
    <mergeCell ref="A23:B23"/>
    <mergeCell ref="G23:H23"/>
    <mergeCell ref="A24:B24"/>
    <mergeCell ref="G24:H24"/>
    <mergeCell ref="A25:B25"/>
    <mergeCell ref="G25:H25"/>
    <mergeCell ref="A32:B32"/>
    <mergeCell ref="G32:H32"/>
    <mergeCell ref="A33:B33"/>
    <mergeCell ref="G33:H33"/>
    <mergeCell ref="A34:B34"/>
    <mergeCell ref="G34:H34"/>
    <mergeCell ref="A29:B29"/>
    <mergeCell ref="G29:H29"/>
    <mergeCell ref="A30:B30"/>
    <mergeCell ref="G30:H30"/>
    <mergeCell ref="A31:B31"/>
    <mergeCell ref="G31:H31"/>
    <mergeCell ref="A38:B38"/>
    <mergeCell ref="G38:H38"/>
    <mergeCell ref="G39:H39"/>
    <mergeCell ref="H48:I48"/>
    <mergeCell ref="A50:G50"/>
    <mergeCell ref="H50:I50"/>
    <mergeCell ref="A35:B35"/>
    <mergeCell ref="G35:H35"/>
    <mergeCell ref="A36:B36"/>
    <mergeCell ref="G36:H36"/>
    <mergeCell ref="A37:B37"/>
    <mergeCell ref="G37:H37"/>
    <mergeCell ref="A54:B54"/>
    <mergeCell ref="S54:Z54"/>
    <mergeCell ref="K55:L55"/>
    <mergeCell ref="M55:N55"/>
    <mergeCell ref="O55:P55"/>
    <mergeCell ref="Q55:R55"/>
    <mergeCell ref="S55:T55"/>
    <mergeCell ref="U55:V55"/>
    <mergeCell ref="W55:X55"/>
    <mergeCell ref="Y55:Z55"/>
    <mergeCell ref="A61:E61"/>
    <mergeCell ref="G61:H61"/>
    <mergeCell ref="G62:H62"/>
    <mergeCell ref="G63:H63"/>
    <mergeCell ref="G64:H64"/>
    <mergeCell ref="G65:H65"/>
    <mergeCell ref="A56:E56"/>
    <mergeCell ref="G56:H56"/>
    <mergeCell ref="G57:H57"/>
    <mergeCell ref="G58:H58"/>
    <mergeCell ref="G59:H59"/>
    <mergeCell ref="A60:E60"/>
    <mergeCell ref="G60:H60"/>
    <mergeCell ref="W69:X69"/>
    <mergeCell ref="Y69:Z69"/>
    <mergeCell ref="A70:B70"/>
    <mergeCell ref="A76:B76"/>
    <mergeCell ref="A77:B77"/>
    <mergeCell ref="A78:B78"/>
    <mergeCell ref="G66:H66"/>
    <mergeCell ref="A67:E67"/>
    <mergeCell ref="G67:H67"/>
    <mergeCell ref="S68:Z68"/>
    <mergeCell ref="K69:L69"/>
    <mergeCell ref="M69:N69"/>
    <mergeCell ref="O69:P69"/>
    <mergeCell ref="Q69:R69"/>
    <mergeCell ref="S69:T69"/>
    <mergeCell ref="U69:V69"/>
    <mergeCell ref="A79:B79"/>
    <mergeCell ref="A80:B80"/>
    <mergeCell ref="A81:E81"/>
    <mergeCell ref="S86:Z86"/>
    <mergeCell ref="K87:L87"/>
    <mergeCell ref="M87:N87"/>
    <mergeCell ref="O87:P87"/>
    <mergeCell ref="Q87:R87"/>
    <mergeCell ref="S87:T87"/>
    <mergeCell ref="U87:V87"/>
    <mergeCell ref="W87:X87"/>
    <mergeCell ref="Y87:Z87"/>
    <mergeCell ref="A88:G88"/>
    <mergeCell ref="K88:L88"/>
    <mergeCell ref="M88:N88"/>
    <mergeCell ref="O88:P88"/>
    <mergeCell ref="Q88:R88"/>
    <mergeCell ref="S88:T88"/>
    <mergeCell ref="U88:V88"/>
    <mergeCell ref="W88:X88"/>
    <mergeCell ref="Y88:Z88"/>
    <mergeCell ref="A89:G89"/>
    <mergeCell ref="K89:L89"/>
    <mergeCell ref="M89:N89"/>
    <mergeCell ref="O89:P89"/>
    <mergeCell ref="Q89:R89"/>
    <mergeCell ref="S89:T89"/>
    <mergeCell ref="U89:V89"/>
    <mergeCell ref="W89:X89"/>
    <mergeCell ref="Y89:Z89"/>
    <mergeCell ref="U90:V90"/>
    <mergeCell ref="W90:X90"/>
    <mergeCell ref="Y90:Z90"/>
    <mergeCell ref="A91:G91"/>
    <mergeCell ref="K91:L91"/>
    <mergeCell ref="M91:N91"/>
    <mergeCell ref="O91:P91"/>
    <mergeCell ref="Q91:R91"/>
    <mergeCell ref="S91:T91"/>
    <mergeCell ref="U91:V91"/>
    <mergeCell ref="A90:G90"/>
    <mergeCell ref="K90:L90"/>
    <mergeCell ref="M90:N90"/>
    <mergeCell ref="O90:P90"/>
    <mergeCell ref="Q90:R90"/>
    <mergeCell ref="S90:T90"/>
    <mergeCell ref="W91:X91"/>
    <mergeCell ref="Y91:Z91"/>
    <mergeCell ref="A92:G92"/>
    <mergeCell ref="K92:L92"/>
    <mergeCell ref="M92:N92"/>
    <mergeCell ref="O92:P92"/>
    <mergeCell ref="Q92:R92"/>
    <mergeCell ref="S92:T92"/>
    <mergeCell ref="U92:V92"/>
    <mergeCell ref="W92:X92"/>
    <mergeCell ref="Y92:Z92"/>
    <mergeCell ref="A93:G93"/>
    <mergeCell ref="K93:L93"/>
    <mergeCell ref="M93:N93"/>
    <mergeCell ref="O93:P93"/>
    <mergeCell ref="Q93:R93"/>
    <mergeCell ref="S93:T93"/>
    <mergeCell ref="U93:V93"/>
    <mergeCell ref="W93:X93"/>
    <mergeCell ref="Y93:Z93"/>
    <mergeCell ref="U94:V94"/>
    <mergeCell ref="W94:X94"/>
    <mergeCell ref="Y94:Z94"/>
    <mergeCell ref="A95:G95"/>
    <mergeCell ref="K95:L95"/>
    <mergeCell ref="M95:N95"/>
    <mergeCell ref="O95:P95"/>
    <mergeCell ref="Q95:R95"/>
    <mergeCell ref="S95:T95"/>
    <mergeCell ref="U95:V95"/>
    <mergeCell ref="A94:G94"/>
    <mergeCell ref="K94:L94"/>
    <mergeCell ref="M94:N94"/>
    <mergeCell ref="O94:P94"/>
    <mergeCell ref="Q94:R94"/>
    <mergeCell ref="S94:T94"/>
    <mergeCell ref="W95:X95"/>
    <mergeCell ref="Y95:Z95"/>
    <mergeCell ref="A96:G96"/>
    <mergeCell ref="K96:L96"/>
    <mergeCell ref="M96:N96"/>
    <mergeCell ref="O96:P96"/>
    <mergeCell ref="Q96:R96"/>
    <mergeCell ref="S96:T96"/>
    <mergeCell ref="U96:V96"/>
    <mergeCell ref="W96:X96"/>
    <mergeCell ref="Y96:Z96"/>
    <mergeCell ref="K97:L97"/>
    <mergeCell ref="M97:N97"/>
    <mergeCell ref="O97:P97"/>
    <mergeCell ref="Q97:R97"/>
    <mergeCell ref="S97:T97"/>
    <mergeCell ref="U97:V97"/>
    <mergeCell ref="W97:X97"/>
    <mergeCell ref="Y97:Z97"/>
    <mergeCell ref="C101:I101"/>
    <mergeCell ref="C102:I104"/>
    <mergeCell ref="C106:D106"/>
    <mergeCell ref="E106:I106"/>
    <mergeCell ref="C108:D108"/>
    <mergeCell ref="E108:I108"/>
    <mergeCell ref="S99:Z99"/>
    <mergeCell ref="K100:L100"/>
    <mergeCell ref="M100:N100"/>
    <mergeCell ref="O100:P100"/>
    <mergeCell ref="Q100:R100"/>
    <mergeCell ref="S100:T100"/>
    <mergeCell ref="U100:V100"/>
    <mergeCell ref="W100:X100"/>
    <mergeCell ref="Y100:Z100"/>
    <mergeCell ref="E126:I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9:D129"/>
    <mergeCell ref="C130:D130"/>
    <mergeCell ref="C131:D131"/>
    <mergeCell ref="C132:D132"/>
    <mergeCell ref="C133:D133"/>
    <mergeCell ref="C121:D121"/>
    <mergeCell ref="C122:D122"/>
    <mergeCell ref="C123:D123"/>
    <mergeCell ref="C125:D125"/>
    <mergeCell ref="C126:D126"/>
    <mergeCell ref="C142:D142"/>
    <mergeCell ref="C143:D143"/>
    <mergeCell ref="C144:D144"/>
    <mergeCell ref="C145:D145"/>
    <mergeCell ref="C147:G147"/>
    <mergeCell ref="C150:G150"/>
    <mergeCell ref="C134:D134"/>
    <mergeCell ref="C135:D135"/>
    <mergeCell ref="C137:D137"/>
    <mergeCell ref="C138:D138"/>
    <mergeCell ref="C140:D140"/>
    <mergeCell ref="C141:D141"/>
    <mergeCell ref="W158:X158"/>
    <mergeCell ref="Y158:Z158"/>
    <mergeCell ref="A163:C163"/>
    <mergeCell ref="A164:C164"/>
    <mergeCell ref="A165:C165"/>
    <mergeCell ref="S169:Z169"/>
    <mergeCell ref="C151:D151"/>
    <mergeCell ref="C152:D152"/>
    <mergeCell ref="C153:D153"/>
    <mergeCell ref="S157:Z157"/>
    <mergeCell ref="K158:L158"/>
    <mergeCell ref="M158:N158"/>
    <mergeCell ref="O158:P158"/>
    <mergeCell ref="Q158:R158"/>
    <mergeCell ref="S158:T158"/>
    <mergeCell ref="U158:V158"/>
    <mergeCell ref="A180:E180"/>
    <mergeCell ref="A181:E181"/>
    <mergeCell ref="A182:E182"/>
    <mergeCell ref="A183:E183"/>
    <mergeCell ref="A184:D184"/>
    <mergeCell ref="A186:F186"/>
    <mergeCell ref="W170:X170"/>
    <mergeCell ref="Y170:Z170"/>
    <mergeCell ref="A176:E176"/>
    <mergeCell ref="A177:E177"/>
    <mergeCell ref="A178:E178"/>
    <mergeCell ref="A179:E179"/>
    <mergeCell ref="K170:L170"/>
    <mergeCell ref="M170:N170"/>
    <mergeCell ref="O170:P170"/>
    <mergeCell ref="Q170:R170"/>
    <mergeCell ref="S170:T170"/>
    <mergeCell ref="U170:V170"/>
    <mergeCell ref="A194:C194"/>
    <mergeCell ref="D194:F194"/>
    <mergeCell ref="A195:C195"/>
    <mergeCell ref="A187:E187"/>
    <mergeCell ref="A189:D189"/>
    <mergeCell ref="E189:F189"/>
    <mergeCell ref="A191:C191"/>
    <mergeCell ref="A192:C192"/>
    <mergeCell ref="A193:C193"/>
  </mergeCells>
  <dataValidations count="1">
    <dataValidation type="list" allowBlank="1" showInputMessage="1" showErrorMessage="1" sqref="A17:B26">
      <formula1>#REF!</formula1>
    </dataValidation>
  </dataValidations>
  <printOptions horizontalCentered="1"/>
  <pageMargins left="0" right="0" top="0.25" bottom="0.5" header="0" footer="0.25"/>
  <pageSetup paperSize="5" scale="45" fitToHeight="0" orientation="landscape" r:id="rId1"/>
  <headerFooter alignWithMargins="0">
    <oddFooter>&amp;L&amp;Z&amp;F
- &amp;A&amp;RP &amp;P/&amp;N,  &amp;D,  &amp;T</oddFooter>
  </headerFooter>
  <rowBreaks count="3" manualBreakCount="3">
    <brk id="51" max="16383" man="1"/>
    <brk id="84" max="16383" man="1"/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25" sqref="K25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link="[3]!''''" oleUpdate="OLEUPDATE_ALWAYS" shapeId="7169">
          <objectPr defaultSize="0" dde="1" r:id="rId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600075</xdr:colOff>
                <xdr:row>42</xdr:row>
                <xdr:rowOff>38100</xdr:rowOff>
              </to>
            </anchor>
          </objectPr>
        </oleObject>
      </mc:Choice>
      <mc:Fallback>
        <oleObject link="[3]!''''" oleUpdate="OLEUPDATE_ALWAYS" shapeId="716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Budget Templet (2)</vt:lpstr>
      <vt:lpstr>Sheet1</vt:lpstr>
      <vt:lpstr>'Budget Templet (2)'!B</vt:lpstr>
      <vt:lpstr>'Budget Templet (2)'!Print_Area</vt:lpstr>
      <vt:lpstr>Summary!Print_Area</vt:lpstr>
      <vt:lpstr>'Budget Templet (2)'!Print_Titles</vt:lpstr>
    </vt:vector>
  </TitlesOfParts>
  <Company>County of Los Angeles Public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</dc:creator>
  <cp:lastModifiedBy>Antonne Moore</cp:lastModifiedBy>
  <cp:lastPrinted>2017-01-20T19:57:13Z</cp:lastPrinted>
  <dcterms:created xsi:type="dcterms:W3CDTF">2014-12-24T23:23:59Z</dcterms:created>
  <dcterms:modified xsi:type="dcterms:W3CDTF">2017-01-24T17:52:32Z</dcterms:modified>
</cp:coreProperties>
</file>