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codeName="ThisWorkbook"/>
  <mc:AlternateContent xmlns:mc="http://schemas.openxmlformats.org/markup-compatibility/2006">
    <mc:Choice Requires="x15">
      <x15ac:absPath xmlns:x15ac="http://schemas.microsoft.com/office/spreadsheetml/2010/11/ac" url="\\hosted.lac.com\dph\OVP\OVP_DVHSS\CONTRACTS &amp; GRANTS\Domestic Violence Contracts\Finance\Forms &amp; Instructions\Invoice\DVSS\"/>
    </mc:Choice>
  </mc:AlternateContent>
  <xr:revisionPtr revIDLastSave="0" documentId="13_ncr:1_{6F39ECCB-3336-43E3-A3F2-0164B2A41D22}" xr6:coauthVersionLast="47" xr6:coauthVersionMax="47" xr10:uidLastSave="{00000000-0000-0000-0000-000000000000}"/>
  <bookViews>
    <workbookView xWindow="-98" yWindow="-98" windowWidth="28996" windowHeight="15675" activeTab="1" xr2:uid="{00000000-000D-0000-FFFF-FFFF00000000}"/>
  </bookViews>
  <sheets>
    <sheet name="Instructions" sheetId="20" r:id="rId1"/>
    <sheet name="CM 50 Lines" sheetId="32" r:id="rId2"/>
    <sheet name="CM 40 max" sheetId="28" state="hidden" r:id="rId3"/>
    <sheet name="Compatibility Report" sheetId="3" state="hidden" r:id="rId4"/>
  </sheets>
  <definedNames>
    <definedName name="_xlnm._FilterDatabase" localSheetId="2" hidden="1">'CM 40 max'!$A$12:$IU$52</definedName>
    <definedName name="_xlnm._FilterDatabase" localSheetId="1" hidden="1">'CM 50 Lines'!$A$12:$IV$62</definedName>
    <definedName name="_xlnm.Print_Area" localSheetId="2">'CM 40 max'!$A$1:$AU$69</definedName>
    <definedName name="_xlnm.Print_Area" localSheetId="1">'CM 50 Lines'!$A$1:$AV$79</definedName>
    <definedName name="_xlnm.Print_Area" localSheetId="0">Instructions!$A$1:$C$50</definedName>
    <definedName name="_xlnm.Print_Titles" localSheetId="2">'CM 40 max'!$1:$12</definedName>
    <definedName name="_xlnm.Print_Titles" localSheetId="1">'CM 50 Lines'!$1:$12</definedName>
    <definedName name="Z_947A207B_A92A_4668_B65E_00BA67930FE5_.wvu.PrintArea" localSheetId="2" hidden="1">'CM 40 max'!$A$11:$AU$12</definedName>
    <definedName name="Z_947A207B_A92A_4668_B65E_00BA67930FE5_.wvu.PrintArea" localSheetId="1" hidden="1">'CM 50 Lines'!$A$11:$AV$12</definedName>
  </definedNames>
  <calcPr calcId="191029"/>
  <customWorkbookViews>
    <customWorkbookView name="LAC-DPSS - Personal View" guid="{947A207B-A92A-4668-B65E-00BA67930FE5}" mergeInterval="0" personalView="1" maximized="1" windowWidth="815" windowHeight="570"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V62" i="32" l="1"/>
  <c r="AV61" i="32"/>
  <c r="AV60" i="32"/>
  <c r="AV59" i="32"/>
  <c r="AV58" i="32"/>
  <c r="AV57" i="32"/>
  <c r="AV56" i="32"/>
  <c r="AV55" i="32"/>
  <c r="AV54" i="32"/>
  <c r="AV53" i="32"/>
  <c r="AV52" i="32"/>
  <c r="AV51" i="32"/>
  <c r="AV50" i="32"/>
  <c r="AV49" i="32"/>
  <c r="AV48" i="32"/>
  <c r="AV47" i="32"/>
  <c r="AV46" i="32"/>
  <c r="AV45" i="32"/>
  <c r="AV44" i="32"/>
  <c r="AV43" i="32"/>
  <c r="AV42" i="32"/>
  <c r="AV41" i="32"/>
  <c r="AV40" i="32"/>
  <c r="AV39" i="32"/>
  <c r="AV38" i="32"/>
  <c r="AV37" i="32"/>
  <c r="AV36" i="32"/>
  <c r="AV35" i="32"/>
  <c r="AV34" i="32"/>
  <c r="AV33" i="32"/>
  <c r="AV32" i="32"/>
  <c r="AV31" i="32"/>
  <c r="AV30" i="32"/>
  <c r="AV29" i="32"/>
  <c r="AV28" i="32"/>
  <c r="AV27" i="32"/>
  <c r="AV26" i="32"/>
  <c r="AV25" i="32"/>
  <c r="AV24" i="32"/>
  <c r="AV23" i="32"/>
  <c r="AV22" i="32"/>
  <c r="AV21" i="32"/>
  <c r="AV20" i="32"/>
  <c r="AV19" i="32"/>
  <c r="AV18" i="32"/>
  <c r="AV17" i="32"/>
  <c r="AV16" i="32"/>
  <c r="AV15" i="32"/>
  <c r="AV14" i="32"/>
  <c r="AU78" i="32"/>
  <c r="AS78" i="32"/>
  <c r="AQ78" i="32"/>
  <c r="AO78" i="32"/>
  <c r="AM78" i="32"/>
  <c r="AK78" i="32"/>
  <c r="AI78" i="32"/>
  <c r="AG78" i="32"/>
  <c r="AE78" i="32"/>
  <c r="AC78" i="32"/>
  <c r="AA78" i="32"/>
  <c r="Y78" i="32"/>
  <c r="W78" i="32"/>
  <c r="U78" i="32"/>
  <c r="S78" i="32"/>
  <c r="Q78" i="32"/>
  <c r="O78" i="32"/>
  <c r="M78" i="32"/>
  <c r="K78" i="32"/>
  <c r="I78" i="32"/>
  <c r="G78" i="32"/>
  <c r="AP74" i="32"/>
  <c r="AC74" i="32"/>
  <c r="AA74" i="32"/>
  <c r="Y74" i="32"/>
  <c r="R74" i="32"/>
  <c r="P74" i="32"/>
  <c r="AU73" i="32"/>
  <c r="AC73" i="32"/>
  <c r="AA73" i="32"/>
  <c r="Y73" i="32"/>
  <c r="T73" i="32"/>
  <c r="R73" i="32"/>
  <c r="P73" i="32"/>
  <c r="AU72" i="32"/>
  <c r="AC72" i="32"/>
  <c r="AA72" i="32"/>
  <c r="Y72" i="32"/>
  <c r="T72" i="32"/>
  <c r="R72" i="32"/>
  <c r="P72" i="32"/>
  <c r="AC71" i="32"/>
  <c r="AA71" i="32"/>
  <c r="Y71" i="32"/>
  <c r="T71" i="32"/>
  <c r="P71" i="32"/>
  <c r="AC70" i="32"/>
  <c r="AA70" i="32"/>
  <c r="Y70" i="32"/>
  <c r="T70" i="32"/>
  <c r="R70" i="32"/>
  <c r="AU64" i="32"/>
  <c r="AS64" i="32"/>
  <c r="AR64" i="32"/>
  <c r="AQ64" i="32"/>
  <c r="AP64" i="32"/>
  <c r="AO64" i="32"/>
  <c r="AM64" i="32"/>
  <c r="AK64" i="32"/>
  <c r="AI64" i="32"/>
  <c r="AG64" i="32"/>
  <c r="AE64" i="32"/>
  <c r="AC64" i="32"/>
  <c r="AA64" i="32"/>
  <c r="Y64" i="32"/>
  <c r="W64" i="32"/>
  <c r="U64" i="32"/>
  <c r="S64" i="32"/>
  <c r="Q64" i="32"/>
  <c r="O64" i="32"/>
  <c r="M64" i="32"/>
  <c r="K64" i="32"/>
  <c r="I64" i="32"/>
  <c r="G64" i="32"/>
  <c r="AT62" i="32"/>
  <c r="AN62" i="32"/>
  <c r="AL62" i="32"/>
  <c r="AJ62" i="32"/>
  <c r="AH62" i="32"/>
  <c r="AF62" i="32"/>
  <c r="AD62" i="32"/>
  <c r="AB62" i="32"/>
  <c r="Z62" i="32"/>
  <c r="X62" i="32"/>
  <c r="V62" i="32"/>
  <c r="T62" i="32"/>
  <c r="R62" i="32"/>
  <c r="P62" i="32"/>
  <c r="N62" i="32"/>
  <c r="L62" i="32"/>
  <c r="J62" i="32"/>
  <c r="H62" i="32"/>
  <c r="AT61" i="32"/>
  <c r="AN61" i="32"/>
  <c r="AL61" i="32"/>
  <c r="AJ61" i="32"/>
  <c r="AH61" i="32"/>
  <c r="AF61" i="32"/>
  <c r="AD61" i="32"/>
  <c r="AB61" i="32"/>
  <c r="Z61" i="32"/>
  <c r="X61" i="32"/>
  <c r="V61" i="32"/>
  <c r="T61" i="32"/>
  <c r="R61" i="32"/>
  <c r="P61" i="32"/>
  <c r="N61" i="32"/>
  <c r="L61" i="32"/>
  <c r="J61" i="32"/>
  <c r="H61" i="32"/>
  <c r="AT60" i="32"/>
  <c r="AN60" i="32"/>
  <c r="AL60" i="32"/>
  <c r="AJ60" i="32"/>
  <c r="AH60" i="32"/>
  <c r="AF60" i="32"/>
  <c r="AD60" i="32"/>
  <c r="AB60" i="32"/>
  <c r="Z60" i="32"/>
  <c r="X60" i="32"/>
  <c r="V60" i="32"/>
  <c r="T60" i="32"/>
  <c r="R60" i="32"/>
  <c r="P60" i="32"/>
  <c r="N60" i="32"/>
  <c r="L60" i="32"/>
  <c r="J60" i="32"/>
  <c r="H60" i="32"/>
  <c r="AT59" i="32"/>
  <c r="AN59" i="32"/>
  <c r="AL59" i="32"/>
  <c r="AJ59" i="32"/>
  <c r="AH59" i="32"/>
  <c r="AF59" i="32"/>
  <c r="AD59" i="32"/>
  <c r="AB59" i="32"/>
  <c r="Z59" i="32"/>
  <c r="X59" i="32"/>
  <c r="V59" i="32"/>
  <c r="T59" i="32"/>
  <c r="R59" i="32"/>
  <c r="P59" i="32"/>
  <c r="N59" i="32"/>
  <c r="L59" i="32"/>
  <c r="J59" i="32"/>
  <c r="H59" i="32"/>
  <c r="AT58" i="32"/>
  <c r="AN58" i="32"/>
  <c r="AL58" i="32"/>
  <c r="AJ58" i="32"/>
  <c r="AH58" i="32"/>
  <c r="AF58" i="32"/>
  <c r="AD58" i="32"/>
  <c r="AB58" i="32"/>
  <c r="Z58" i="32"/>
  <c r="X58" i="32"/>
  <c r="V58" i="32"/>
  <c r="T58" i="32"/>
  <c r="R58" i="32"/>
  <c r="P58" i="32"/>
  <c r="N58" i="32"/>
  <c r="L58" i="32"/>
  <c r="J58" i="32"/>
  <c r="H58" i="32"/>
  <c r="AT57" i="32"/>
  <c r="AN57" i="32"/>
  <c r="AL57" i="32"/>
  <c r="AJ57" i="32"/>
  <c r="AH57" i="32"/>
  <c r="AF57" i="32"/>
  <c r="AD57" i="32"/>
  <c r="AB57" i="32"/>
  <c r="Z57" i="32"/>
  <c r="X57" i="32"/>
  <c r="V57" i="32"/>
  <c r="T57" i="32"/>
  <c r="R57" i="32"/>
  <c r="P57" i="32"/>
  <c r="N57" i="32"/>
  <c r="L57" i="32"/>
  <c r="J57" i="32"/>
  <c r="H57" i="32"/>
  <c r="AT56" i="32"/>
  <c r="AN56" i="32"/>
  <c r="AL56" i="32"/>
  <c r="AJ56" i="32"/>
  <c r="AH56" i="32"/>
  <c r="AF56" i="32"/>
  <c r="AD56" i="32"/>
  <c r="AB56" i="32"/>
  <c r="Z56" i="32"/>
  <c r="X56" i="32"/>
  <c r="V56" i="32"/>
  <c r="T56" i="32"/>
  <c r="R56" i="32"/>
  <c r="P56" i="32"/>
  <c r="N56" i="32"/>
  <c r="L56" i="32"/>
  <c r="J56" i="32"/>
  <c r="H56" i="32"/>
  <c r="AT55" i="32"/>
  <c r="AN55" i="32"/>
  <c r="AL55" i="32"/>
  <c r="AJ55" i="32"/>
  <c r="AH55" i="32"/>
  <c r="AF55" i="32"/>
  <c r="AD55" i="32"/>
  <c r="AB55" i="32"/>
  <c r="Z55" i="32"/>
  <c r="X55" i="32"/>
  <c r="V55" i="32"/>
  <c r="T55" i="32"/>
  <c r="R55" i="32"/>
  <c r="P55" i="32"/>
  <c r="N55" i="32"/>
  <c r="L55" i="32"/>
  <c r="J55" i="32"/>
  <c r="H55" i="32"/>
  <c r="AT54" i="32"/>
  <c r="AN54" i="32"/>
  <c r="AL54" i="32"/>
  <c r="AJ54" i="32"/>
  <c r="AH54" i="32"/>
  <c r="AF54" i="32"/>
  <c r="AD54" i="32"/>
  <c r="AB54" i="32"/>
  <c r="Z54" i="32"/>
  <c r="X54" i="32"/>
  <c r="V54" i="32"/>
  <c r="T54" i="32"/>
  <c r="R54" i="32"/>
  <c r="P54" i="32"/>
  <c r="N54" i="32"/>
  <c r="L54" i="32"/>
  <c r="J54" i="32"/>
  <c r="H54" i="32"/>
  <c r="AT53" i="32"/>
  <c r="AN53" i="32"/>
  <c r="AL53" i="32"/>
  <c r="AJ53" i="32"/>
  <c r="AH53" i="32"/>
  <c r="AF53" i="32"/>
  <c r="AD53" i="32"/>
  <c r="AB53" i="32"/>
  <c r="Z53" i="32"/>
  <c r="X53" i="32"/>
  <c r="V53" i="32"/>
  <c r="T53" i="32"/>
  <c r="R53" i="32"/>
  <c r="P53" i="32"/>
  <c r="N53" i="32"/>
  <c r="L53" i="32"/>
  <c r="J53" i="32"/>
  <c r="H53" i="32"/>
  <c r="AT52" i="32"/>
  <c r="AN52" i="32"/>
  <c r="AL52" i="32"/>
  <c r="AJ52" i="32"/>
  <c r="AH52" i="32"/>
  <c r="AF52" i="32"/>
  <c r="AD52" i="32"/>
  <c r="AB52" i="32"/>
  <c r="Z52" i="32"/>
  <c r="X52" i="32"/>
  <c r="V52" i="32"/>
  <c r="T52" i="32"/>
  <c r="R52" i="32"/>
  <c r="P52" i="32"/>
  <c r="N52" i="32"/>
  <c r="L52" i="32"/>
  <c r="J52" i="32"/>
  <c r="H52" i="32"/>
  <c r="AT51" i="32"/>
  <c r="AN51" i="32"/>
  <c r="AL51" i="32"/>
  <c r="AJ51" i="32"/>
  <c r="AH51" i="32"/>
  <c r="AF51" i="32"/>
  <c r="AD51" i="32"/>
  <c r="AB51" i="32"/>
  <c r="Z51" i="32"/>
  <c r="X51" i="32"/>
  <c r="V51" i="32"/>
  <c r="T51" i="32"/>
  <c r="R51" i="32"/>
  <c r="P51" i="32"/>
  <c r="N51" i="32"/>
  <c r="L51" i="32"/>
  <c r="J51" i="32"/>
  <c r="H51" i="32"/>
  <c r="AT50" i="32"/>
  <c r="AN50" i="32"/>
  <c r="AL50" i="32"/>
  <c r="AJ50" i="32"/>
  <c r="AH50" i="32"/>
  <c r="AF50" i="32"/>
  <c r="AD50" i="32"/>
  <c r="AB50" i="32"/>
  <c r="Z50" i="32"/>
  <c r="X50" i="32"/>
  <c r="V50" i="32"/>
  <c r="T50" i="32"/>
  <c r="R50" i="32"/>
  <c r="P50" i="32"/>
  <c r="N50" i="32"/>
  <c r="L50" i="32"/>
  <c r="J50" i="32"/>
  <c r="H50" i="32"/>
  <c r="AT49" i="32"/>
  <c r="AN49" i="32"/>
  <c r="AL49" i="32"/>
  <c r="AJ49" i="32"/>
  <c r="AH49" i="32"/>
  <c r="AF49" i="32"/>
  <c r="AD49" i="32"/>
  <c r="AB49" i="32"/>
  <c r="Z49" i="32"/>
  <c r="X49" i="32"/>
  <c r="V49" i="32"/>
  <c r="T49" i="32"/>
  <c r="R49" i="32"/>
  <c r="P49" i="32"/>
  <c r="N49" i="32"/>
  <c r="L49" i="32"/>
  <c r="J49" i="32"/>
  <c r="H49" i="32"/>
  <c r="AT48" i="32"/>
  <c r="AN48" i="32"/>
  <c r="AL48" i="32"/>
  <c r="AJ48" i="32"/>
  <c r="AH48" i="32"/>
  <c r="AF48" i="32"/>
  <c r="AD48" i="32"/>
  <c r="AB48" i="32"/>
  <c r="Z48" i="32"/>
  <c r="X48" i="32"/>
  <c r="V48" i="32"/>
  <c r="T48" i="32"/>
  <c r="R48" i="32"/>
  <c r="P48" i="32"/>
  <c r="N48" i="32"/>
  <c r="L48" i="32"/>
  <c r="J48" i="32"/>
  <c r="H48" i="32"/>
  <c r="AT47" i="32"/>
  <c r="AN47" i="32"/>
  <c r="AL47" i="32"/>
  <c r="AJ47" i="32"/>
  <c r="AH47" i="32"/>
  <c r="AF47" i="32"/>
  <c r="AD47" i="32"/>
  <c r="AB47" i="32"/>
  <c r="Z47" i="32"/>
  <c r="X47" i="32"/>
  <c r="V47" i="32"/>
  <c r="T47" i="32"/>
  <c r="R47" i="32"/>
  <c r="P47" i="32"/>
  <c r="N47" i="32"/>
  <c r="L47" i="32"/>
  <c r="J47" i="32"/>
  <c r="H47" i="32"/>
  <c r="AT46" i="32"/>
  <c r="AN46" i="32"/>
  <c r="AL46" i="32"/>
  <c r="AJ46" i="32"/>
  <c r="AH46" i="32"/>
  <c r="AF46" i="32"/>
  <c r="AD46" i="32"/>
  <c r="AB46" i="32"/>
  <c r="Z46" i="32"/>
  <c r="X46" i="32"/>
  <c r="V46" i="32"/>
  <c r="T46" i="32"/>
  <c r="R46" i="32"/>
  <c r="P46" i="32"/>
  <c r="N46" i="32"/>
  <c r="L46" i="32"/>
  <c r="J46" i="32"/>
  <c r="H46" i="32"/>
  <c r="AT45" i="32"/>
  <c r="AN45" i="32"/>
  <c r="AL45" i="32"/>
  <c r="AJ45" i="32"/>
  <c r="AH45" i="32"/>
  <c r="AF45" i="32"/>
  <c r="AD45" i="32"/>
  <c r="AB45" i="32"/>
  <c r="Z45" i="32"/>
  <c r="X45" i="32"/>
  <c r="V45" i="32"/>
  <c r="T45" i="32"/>
  <c r="R45" i="32"/>
  <c r="P45" i="32"/>
  <c r="N45" i="32"/>
  <c r="L45" i="32"/>
  <c r="J45" i="32"/>
  <c r="H45" i="32"/>
  <c r="AT44" i="32"/>
  <c r="AN44" i="32"/>
  <c r="AL44" i="32"/>
  <c r="AJ44" i="32"/>
  <c r="AH44" i="32"/>
  <c r="AF44" i="32"/>
  <c r="AD44" i="32"/>
  <c r="AB44" i="32"/>
  <c r="Z44" i="32"/>
  <c r="X44" i="32"/>
  <c r="V44" i="32"/>
  <c r="T44" i="32"/>
  <c r="R44" i="32"/>
  <c r="P44" i="32"/>
  <c r="N44" i="32"/>
  <c r="L44" i="32"/>
  <c r="J44" i="32"/>
  <c r="H44" i="32"/>
  <c r="AT43" i="32"/>
  <c r="AN43" i="32"/>
  <c r="AL43" i="32"/>
  <c r="AJ43" i="32"/>
  <c r="AH43" i="32"/>
  <c r="AF43" i="32"/>
  <c r="AD43" i="32"/>
  <c r="AB43" i="32"/>
  <c r="Z43" i="32"/>
  <c r="X43" i="32"/>
  <c r="V43" i="32"/>
  <c r="T43" i="32"/>
  <c r="R43" i="32"/>
  <c r="P43" i="32"/>
  <c r="N43" i="32"/>
  <c r="L43" i="32"/>
  <c r="J43" i="32"/>
  <c r="H43" i="32"/>
  <c r="AT42" i="32"/>
  <c r="AN42" i="32"/>
  <c r="AL42" i="32"/>
  <c r="AJ42" i="32"/>
  <c r="AH42" i="32"/>
  <c r="AF42" i="32"/>
  <c r="AD42" i="32"/>
  <c r="AB42" i="32"/>
  <c r="Z42" i="32"/>
  <c r="X42" i="32"/>
  <c r="V42" i="32"/>
  <c r="T42" i="32"/>
  <c r="R42" i="32"/>
  <c r="P42" i="32"/>
  <c r="N42" i="32"/>
  <c r="L42" i="32"/>
  <c r="J42" i="32"/>
  <c r="H42" i="32"/>
  <c r="AT41" i="32"/>
  <c r="AN41" i="32"/>
  <c r="AL41" i="32"/>
  <c r="AJ41" i="32"/>
  <c r="AH41" i="32"/>
  <c r="AF41" i="32"/>
  <c r="AD41" i="32"/>
  <c r="AB41" i="32"/>
  <c r="Z41" i="32"/>
  <c r="X41" i="32"/>
  <c r="V41" i="32"/>
  <c r="T41" i="32"/>
  <c r="R41" i="32"/>
  <c r="P41" i="32"/>
  <c r="N41" i="32"/>
  <c r="L41" i="32"/>
  <c r="J41" i="32"/>
  <c r="H41" i="32"/>
  <c r="AT40" i="32"/>
  <c r="AN40" i="32"/>
  <c r="AL40" i="32"/>
  <c r="AJ40" i="32"/>
  <c r="AH40" i="32"/>
  <c r="AF40" i="32"/>
  <c r="AD40" i="32"/>
  <c r="AB40" i="32"/>
  <c r="Z40" i="32"/>
  <c r="X40" i="32"/>
  <c r="V40" i="32"/>
  <c r="T40" i="32"/>
  <c r="R40" i="32"/>
  <c r="P40" i="32"/>
  <c r="N40" i="32"/>
  <c r="L40" i="32"/>
  <c r="J40" i="32"/>
  <c r="H40" i="32"/>
  <c r="AT39" i="32"/>
  <c r="AN39" i="32"/>
  <c r="AL39" i="32"/>
  <c r="AJ39" i="32"/>
  <c r="AH39" i="32"/>
  <c r="AF39" i="32"/>
  <c r="AD39" i="32"/>
  <c r="AB39" i="32"/>
  <c r="Z39" i="32"/>
  <c r="X39" i="32"/>
  <c r="V39" i="32"/>
  <c r="T39" i="32"/>
  <c r="R39" i="32"/>
  <c r="P39" i="32"/>
  <c r="N39" i="32"/>
  <c r="L39" i="32"/>
  <c r="J39" i="32"/>
  <c r="H39" i="32"/>
  <c r="AT38" i="32"/>
  <c r="AN38" i="32"/>
  <c r="AL38" i="32"/>
  <c r="AJ38" i="32"/>
  <c r="AH38" i="32"/>
  <c r="AF38" i="32"/>
  <c r="AD38" i="32"/>
  <c r="AB38" i="32"/>
  <c r="Z38" i="32"/>
  <c r="X38" i="32"/>
  <c r="V38" i="32"/>
  <c r="T38" i="32"/>
  <c r="R38" i="32"/>
  <c r="P38" i="32"/>
  <c r="N38" i="32"/>
  <c r="L38" i="32"/>
  <c r="J38" i="32"/>
  <c r="H38" i="32"/>
  <c r="AT37" i="32"/>
  <c r="AN37" i="32"/>
  <c r="AL37" i="32"/>
  <c r="AJ37" i="32"/>
  <c r="AH37" i="32"/>
  <c r="AF37" i="32"/>
  <c r="AD37" i="32"/>
  <c r="AB37" i="32"/>
  <c r="Z37" i="32"/>
  <c r="X37" i="32"/>
  <c r="V37" i="32"/>
  <c r="T37" i="32"/>
  <c r="R37" i="32"/>
  <c r="P37" i="32"/>
  <c r="N37" i="32"/>
  <c r="L37" i="32"/>
  <c r="J37" i="32"/>
  <c r="H37" i="32"/>
  <c r="AT36" i="32"/>
  <c r="AN36" i="32"/>
  <c r="AL36" i="32"/>
  <c r="AJ36" i="32"/>
  <c r="AH36" i="32"/>
  <c r="AF36" i="32"/>
  <c r="AD36" i="32"/>
  <c r="AB36" i="32"/>
  <c r="Z36" i="32"/>
  <c r="X36" i="32"/>
  <c r="V36" i="32"/>
  <c r="T36" i="32"/>
  <c r="R36" i="32"/>
  <c r="P36" i="32"/>
  <c r="N36" i="32"/>
  <c r="L36" i="32"/>
  <c r="J36" i="32"/>
  <c r="H36" i="32"/>
  <c r="AT35" i="32"/>
  <c r="AN35" i="32"/>
  <c r="AL35" i="32"/>
  <c r="AJ35" i="32"/>
  <c r="AH35" i="32"/>
  <c r="AF35" i="32"/>
  <c r="AD35" i="32"/>
  <c r="AB35" i="32"/>
  <c r="Z35" i="32"/>
  <c r="X35" i="32"/>
  <c r="V35" i="32"/>
  <c r="T35" i="32"/>
  <c r="R35" i="32"/>
  <c r="P35" i="32"/>
  <c r="N35" i="32"/>
  <c r="L35" i="32"/>
  <c r="J35" i="32"/>
  <c r="H35" i="32"/>
  <c r="AT34" i="32"/>
  <c r="AN34" i="32"/>
  <c r="AL34" i="32"/>
  <c r="AJ34" i="32"/>
  <c r="AH34" i="32"/>
  <c r="AF34" i="32"/>
  <c r="AD34" i="32"/>
  <c r="AB34" i="32"/>
  <c r="Z34" i="32"/>
  <c r="X34" i="32"/>
  <c r="V34" i="32"/>
  <c r="T34" i="32"/>
  <c r="R34" i="32"/>
  <c r="P34" i="32"/>
  <c r="N34" i="32"/>
  <c r="L34" i="32"/>
  <c r="J34" i="32"/>
  <c r="H34" i="32"/>
  <c r="AT33" i="32"/>
  <c r="AN33" i="32"/>
  <c r="AL33" i="32"/>
  <c r="AJ33" i="32"/>
  <c r="AH33" i="32"/>
  <c r="AF33" i="32"/>
  <c r="AD33" i="32"/>
  <c r="AB33" i="32"/>
  <c r="Z33" i="32"/>
  <c r="X33" i="32"/>
  <c r="V33" i="32"/>
  <c r="T33" i="32"/>
  <c r="R33" i="32"/>
  <c r="P33" i="32"/>
  <c r="N33" i="32"/>
  <c r="L33" i="32"/>
  <c r="J33" i="32"/>
  <c r="H33" i="32"/>
  <c r="AT32" i="32"/>
  <c r="AN32" i="32"/>
  <c r="AL32" i="32"/>
  <c r="AJ32" i="32"/>
  <c r="AH32" i="32"/>
  <c r="AF32" i="32"/>
  <c r="AD32" i="32"/>
  <c r="AB32" i="32"/>
  <c r="Z32" i="32"/>
  <c r="X32" i="32"/>
  <c r="V32" i="32"/>
  <c r="T32" i="32"/>
  <c r="R32" i="32"/>
  <c r="P32" i="32"/>
  <c r="N32" i="32"/>
  <c r="L32" i="32"/>
  <c r="J32" i="32"/>
  <c r="H32" i="32"/>
  <c r="AT31" i="32"/>
  <c r="AN31" i="32"/>
  <c r="AL31" i="32"/>
  <c r="AJ31" i="32"/>
  <c r="AH31" i="32"/>
  <c r="AF31" i="32"/>
  <c r="AD31" i="32"/>
  <c r="AB31" i="32"/>
  <c r="Z31" i="32"/>
  <c r="X31" i="32"/>
  <c r="V31" i="32"/>
  <c r="T31" i="32"/>
  <c r="R31" i="32"/>
  <c r="P31" i="32"/>
  <c r="N31" i="32"/>
  <c r="L31" i="32"/>
  <c r="J31" i="32"/>
  <c r="H31" i="32"/>
  <c r="AT30" i="32"/>
  <c r="AN30" i="32"/>
  <c r="AL30" i="32"/>
  <c r="AJ30" i="32"/>
  <c r="AH30" i="32"/>
  <c r="AF30" i="32"/>
  <c r="AD30" i="32"/>
  <c r="AB30" i="32"/>
  <c r="Z30" i="32"/>
  <c r="X30" i="32"/>
  <c r="V30" i="32"/>
  <c r="T30" i="32"/>
  <c r="R30" i="32"/>
  <c r="P30" i="32"/>
  <c r="N30" i="32"/>
  <c r="L30" i="32"/>
  <c r="J30" i="32"/>
  <c r="H30" i="32"/>
  <c r="AT29" i="32"/>
  <c r="AN29" i="32"/>
  <c r="AL29" i="32"/>
  <c r="AJ29" i="32"/>
  <c r="AH29" i="32"/>
  <c r="AF29" i="32"/>
  <c r="AD29" i="32"/>
  <c r="AB29" i="32"/>
  <c r="Z29" i="32"/>
  <c r="X29" i="32"/>
  <c r="V29" i="32"/>
  <c r="T29" i="32"/>
  <c r="R29" i="32"/>
  <c r="P29" i="32"/>
  <c r="N29" i="32"/>
  <c r="L29" i="32"/>
  <c r="J29" i="32"/>
  <c r="H29" i="32"/>
  <c r="AT28" i="32"/>
  <c r="AN28" i="32"/>
  <c r="AL28" i="32"/>
  <c r="AJ28" i="32"/>
  <c r="AH28" i="32"/>
  <c r="AF28" i="32"/>
  <c r="AD28" i="32"/>
  <c r="AB28" i="32"/>
  <c r="Z28" i="32"/>
  <c r="X28" i="32"/>
  <c r="V28" i="32"/>
  <c r="T28" i="32"/>
  <c r="R28" i="32"/>
  <c r="P28" i="32"/>
  <c r="N28" i="32"/>
  <c r="L28" i="32"/>
  <c r="J28" i="32"/>
  <c r="H28" i="32"/>
  <c r="AT27" i="32"/>
  <c r="AN27" i="32"/>
  <c r="AL27" i="32"/>
  <c r="AJ27" i="32"/>
  <c r="AH27" i="32"/>
  <c r="AF27" i="32"/>
  <c r="AD27" i="32"/>
  <c r="AB27" i="32"/>
  <c r="Z27" i="32"/>
  <c r="X27" i="32"/>
  <c r="V27" i="32"/>
  <c r="T27" i="32"/>
  <c r="R27" i="32"/>
  <c r="P27" i="32"/>
  <c r="N27" i="32"/>
  <c r="L27" i="32"/>
  <c r="J27" i="32"/>
  <c r="H27" i="32"/>
  <c r="AT26" i="32"/>
  <c r="AN26" i="32"/>
  <c r="AL26" i="32"/>
  <c r="AJ26" i="32"/>
  <c r="AH26" i="32"/>
  <c r="AF26" i="32"/>
  <c r="AD26" i="32"/>
  <c r="AB26" i="32"/>
  <c r="Z26" i="32"/>
  <c r="X26" i="32"/>
  <c r="V26" i="32"/>
  <c r="T26" i="32"/>
  <c r="R26" i="32"/>
  <c r="P26" i="32"/>
  <c r="N26" i="32"/>
  <c r="L26" i="32"/>
  <c r="J26" i="32"/>
  <c r="H26" i="32"/>
  <c r="AT25" i="32"/>
  <c r="AN25" i="32"/>
  <c r="AL25" i="32"/>
  <c r="AJ25" i="32"/>
  <c r="AH25" i="32"/>
  <c r="AF25" i="32"/>
  <c r="AD25" i="32"/>
  <c r="AB25" i="32"/>
  <c r="Z25" i="32"/>
  <c r="X25" i="32"/>
  <c r="V25" i="32"/>
  <c r="T25" i="32"/>
  <c r="R25" i="32"/>
  <c r="P25" i="32"/>
  <c r="N25" i="32"/>
  <c r="L25" i="32"/>
  <c r="J25" i="32"/>
  <c r="H25" i="32"/>
  <c r="AT24" i="32"/>
  <c r="AN24" i="32"/>
  <c r="AL24" i="32"/>
  <c r="AJ24" i="32"/>
  <c r="AH24" i="32"/>
  <c r="AF24" i="32"/>
  <c r="AD24" i="32"/>
  <c r="AB24" i="32"/>
  <c r="Z24" i="32"/>
  <c r="X24" i="32"/>
  <c r="V24" i="32"/>
  <c r="T24" i="32"/>
  <c r="R24" i="32"/>
  <c r="P24" i="32"/>
  <c r="N24" i="32"/>
  <c r="L24" i="32"/>
  <c r="J24" i="32"/>
  <c r="H24" i="32"/>
  <c r="AT23" i="32"/>
  <c r="AN23" i="32"/>
  <c r="AL23" i="32"/>
  <c r="AJ23" i="32"/>
  <c r="AH23" i="32"/>
  <c r="AF23" i="32"/>
  <c r="AD23" i="32"/>
  <c r="AB23" i="32"/>
  <c r="Z23" i="32"/>
  <c r="X23" i="32"/>
  <c r="V23" i="32"/>
  <c r="T23" i="32"/>
  <c r="R23" i="32"/>
  <c r="P23" i="32"/>
  <c r="N23" i="32"/>
  <c r="L23" i="32"/>
  <c r="J23" i="32"/>
  <c r="H23" i="32"/>
  <c r="AT22" i="32"/>
  <c r="AN22" i="32"/>
  <c r="AL22" i="32"/>
  <c r="AJ22" i="32"/>
  <c r="AH22" i="32"/>
  <c r="AF22" i="32"/>
  <c r="AD22" i="32"/>
  <c r="AB22" i="32"/>
  <c r="Z22" i="32"/>
  <c r="X22" i="32"/>
  <c r="V22" i="32"/>
  <c r="T22" i="32"/>
  <c r="R22" i="32"/>
  <c r="P22" i="32"/>
  <c r="N22" i="32"/>
  <c r="L22" i="32"/>
  <c r="J22" i="32"/>
  <c r="H22" i="32"/>
  <c r="AT21" i="32"/>
  <c r="AN21" i="32"/>
  <c r="AL21" i="32"/>
  <c r="AJ21" i="32"/>
  <c r="AH21" i="32"/>
  <c r="AF21" i="32"/>
  <c r="AD21" i="32"/>
  <c r="AB21" i="32"/>
  <c r="Z21" i="32"/>
  <c r="X21" i="32"/>
  <c r="V21" i="32"/>
  <c r="T21" i="32"/>
  <c r="R21" i="32"/>
  <c r="P21" i="32"/>
  <c r="N21" i="32"/>
  <c r="L21" i="32"/>
  <c r="J21" i="32"/>
  <c r="H21" i="32"/>
  <c r="AT20" i="32"/>
  <c r="AN20" i="32"/>
  <c r="AL20" i="32"/>
  <c r="AJ20" i="32"/>
  <c r="AH20" i="32"/>
  <c r="AF20" i="32"/>
  <c r="AD20" i="32"/>
  <c r="AB20" i="32"/>
  <c r="Z20" i="32"/>
  <c r="X20" i="32"/>
  <c r="V20" i="32"/>
  <c r="T20" i="32"/>
  <c r="R20" i="32"/>
  <c r="P20" i="32"/>
  <c r="N20" i="32"/>
  <c r="L20" i="32"/>
  <c r="J20" i="32"/>
  <c r="H20" i="32"/>
  <c r="AT19" i="32"/>
  <c r="AN19" i="32"/>
  <c r="AL19" i="32"/>
  <c r="AJ19" i="32"/>
  <c r="AH19" i="32"/>
  <c r="AF19" i="32"/>
  <c r="AD19" i="32"/>
  <c r="AB19" i="32"/>
  <c r="Z19" i="32"/>
  <c r="X19" i="32"/>
  <c r="V19" i="32"/>
  <c r="T19" i="32"/>
  <c r="R19" i="32"/>
  <c r="P19" i="32"/>
  <c r="N19" i="32"/>
  <c r="L19" i="32"/>
  <c r="J19" i="32"/>
  <c r="H19" i="32"/>
  <c r="AT18" i="32"/>
  <c r="AN18" i="32"/>
  <c r="AL18" i="32"/>
  <c r="AJ18" i="32"/>
  <c r="AH18" i="32"/>
  <c r="AF18" i="32"/>
  <c r="AD18" i="32"/>
  <c r="AB18" i="32"/>
  <c r="Z18" i="32"/>
  <c r="X18" i="32"/>
  <c r="V18" i="32"/>
  <c r="T18" i="32"/>
  <c r="R18" i="32"/>
  <c r="P18" i="32"/>
  <c r="N18" i="32"/>
  <c r="L18" i="32"/>
  <c r="J18" i="32"/>
  <c r="H18" i="32"/>
  <c r="AT17" i="32"/>
  <c r="AN17" i="32"/>
  <c r="AL17" i="32"/>
  <c r="AJ17" i="32"/>
  <c r="AH17" i="32"/>
  <c r="AF17" i="32"/>
  <c r="AD17" i="32"/>
  <c r="AB17" i="32"/>
  <c r="Z17" i="32"/>
  <c r="X17" i="32"/>
  <c r="V17" i="32"/>
  <c r="T17" i="32"/>
  <c r="R17" i="32"/>
  <c r="P17" i="32"/>
  <c r="N17" i="32"/>
  <c r="L17" i="32"/>
  <c r="J17" i="32"/>
  <c r="H17" i="32"/>
  <c r="AT16" i="32"/>
  <c r="AN16" i="32"/>
  <c r="AL16" i="32"/>
  <c r="AJ16" i="32"/>
  <c r="AH16" i="32"/>
  <c r="AF16" i="32"/>
  <c r="AD16" i="32"/>
  <c r="AB16" i="32"/>
  <c r="Z16" i="32"/>
  <c r="X16" i="32"/>
  <c r="V16" i="32"/>
  <c r="T16" i="32"/>
  <c r="R16" i="32"/>
  <c r="P16" i="32"/>
  <c r="N16" i="32"/>
  <c r="L16" i="32"/>
  <c r="J16" i="32"/>
  <c r="H16" i="32"/>
  <c r="AT15" i="32"/>
  <c r="AN15" i="32"/>
  <c r="AL15" i="32"/>
  <c r="AJ15" i="32"/>
  <c r="AH15" i="32"/>
  <c r="AF15" i="32"/>
  <c r="AD15" i="32"/>
  <c r="AB15" i="32"/>
  <c r="Z15" i="32"/>
  <c r="X15" i="32"/>
  <c r="V15" i="32"/>
  <c r="T15" i="32"/>
  <c r="R15" i="32"/>
  <c r="P15" i="32"/>
  <c r="N15" i="32"/>
  <c r="L15" i="32"/>
  <c r="J15" i="32"/>
  <c r="H15" i="32"/>
  <c r="AT14" i="32"/>
  <c r="AN14" i="32"/>
  <c r="AL14" i="32"/>
  <c r="AJ14" i="32"/>
  <c r="AH14" i="32"/>
  <c r="AF14" i="32"/>
  <c r="AD14" i="32"/>
  <c r="AB14" i="32"/>
  <c r="Z14" i="32"/>
  <c r="X14" i="32"/>
  <c r="V14" i="32"/>
  <c r="T14" i="32"/>
  <c r="R14" i="32"/>
  <c r="P14" i="32"/>
  <c r="N14" i="32"/>
  <c r="L14" i="32"/>
  <c r="J14" i="32"/>
  <c r="H14" i="32"/>
  <c r="AT13" i="32"/>
  <c r="AN13" i="32"/>
  <c r="AL13" i="32"/>
  <c r="AJ13" i="32"/>
  <c r="AH13" i="32"/>
  <c r="AF13" i="32"/>
  <c r="AD13" i="32"/>
  <c r="AB13" i="32"/>
  <c r="Z13" i="32"/>
  <c r="X13" i="32"/>
  <c r="V13" i="32"/>
  <c r="T13" i="32"/>
  <c r="R13" i="32"/>
  <c r="P13" i="32"/>
  <c r="N13" i="32"/>
  <c r="L13" i="32"/>
  <c r="J13" i="32"/>
  <c r="H13" i="32"/>
  <c r="AV13" i="32" l="1"/>
  <c r="AE74" i="32"/>
  <c r="AE73" i="32"/>
  <c r="AE70" i="32"/>
  <c r="V73" i="32"/>
  <c r="AT64" i="32"/>
  <c r="AA75" i="32"/>
  <c r="AC75" i="32"/>
  <c r="AU74" i="32"/>
  <c r="AV66" i="32" s="1"/>
  <c r="AE71" i="32"/>
  <c r="V72" i="32"/>
  <c r="AE72" i="32"/>
  <c r="J64" i="32"/>
  <c r="T64" i="32"/>
  <c r="V64" i="32"/>
  <c r="T74" i="32"/>
  <c r="V74" i="32" s="1"/>
  <c r="X64" i="32"/>
  <c r="L64" i="32"/>
  <c r="Z64" i="32"/>
  <c r="R71" i="32"/>
  <c r="V71" i="32" s="1"/>
  <c r="AB64" i="32"/>
  <c r="AD64" i="32"/>
  <c r="N64" i="32"/>
  <c r="AF64" i="32"/>
  <c r="AH64" i="32"/>
  <c r="AJ64" i="32"/>
  <c r="P64" i="32"/>
  <c r="AL64" i="32"/>
  <c r="AN64" i="32"/>
  <c r="R64" i="32"/>
  <c r="H64" i="32"/>
  <c r="P70" i="32"/>
  <c r="V70" i="32" s="1"/>
  <c r="Y75" i="32"/>
  <c r="T75" i="32" l="1"/>
  <c r="R75" i="32"/>
  <c r="V75" i="32"/>
  <c r="P75" i="32"/>
  <c r="AE75" i="32"/>
  <c r="AV64" i="32"/>
  <c r="AV65" i="32" s="1"/>
  <c r="AV67" i="32" s="1"/>
  <c r="W8" i="32" s="1"/>
  <c r="W9" i="32" s="1"/>
  <c r="T68" i="28" l="1"/>
  <c r="AT68" i="28" l="1"/>
  <c r="AK14" i="28" l="1"/>
  <c r="AM14" i="28"/>
  <c r="AK15" i="28"/>
  <c r="AM15" i="28"/>
  <c r="AK16" i="28"/>
  <c r="AM16" i="28"/>
  <c r="AK17" i="28"/>
  <c r="AM17" i="28"/>
  <c r="AK18" i="28"/>
  <c r="AM18" i="28"/>
  <c r="AK19" i="28"/>
  <c r="AM19" i="28"/>
  <c r="AK20" i="28"/>
  <c r="AM20" i="28"/>
  <c r="AK21" i="28"/>
  <c r="AM21" i="28"/>
  <c r="AK22" i="28"/>
  <c r="AM22" i="28"/>
  <c r="AK23" i="28"/>
  <c r="AM23" i="28"/>
  <c r="AK24" i="28"/>
  <c r="AM24" i="28"/>
  <c r="AK25" i="28"/>
  <c r="AM25" i="28"/>
  <c r="AK26" i="28"/>
  <c r="AM26" i="28"/>
  <c r="AK27" i="28"/>
  <c r="AM27" i="28"/>
  <c r="AK28" i="28"/>
  <c r="AM28" i="28"/>
  <c r="AK29" i="28"/>
  <c r="AM29" i="28"/>
  <c r="AK30" i="28"/>
  <c r="AM30" i="28"/>
  <c r="AK31" i="28"/>
  <c r="AM31" i="28"/>
  <c r="AK32" i="28"/>
  <c r="AM32" i="28"/>
  <c r="AK33" i="28"/>
  <c r="AM33" i="28"/>
  <c r="AK34" i="28"/>
  <c r="AM34" i="28"/>
  <c r="AK35" i="28"/>
  <c r="AM35" i="28"/>
  <c r="AK36" i="28"/>
  <c r="AM36" i="28"/>
  <c r="AK37" i="28"/>
  <c r="AM37" i="28"/>
  <c r="AK38" i="28"/>
  <c r="AM38" i="28"/>
  <c r="AK39" i="28"/>
  <c r="AM39" i="28"/>
  <c r="AK40" i="28"/>
  <c r="AM40" i="28"/>
  <c r="AK41" i="28"/>
  <c r="AM41" i="28"/>
  <c r="AK42" i="28"/>
  <c r="AM42" i="28"/>
  <c r="AK43" i="28"/>
  <c r="AM43" i="28"/>
  <c r="AK44" i="28"/>
  <c r="AM44" i="28"/>
  <c r="AK45" i="28"/>
  <c r="AM45" i="28"/>
  <c r="AK46" i="28"/>
  <c r="AM46" i="28"/>
  <c r="AK47" i="28"/>
  <c r="AM47" i="28"/>
  <c r="AK48" i="28"/>
  <c r="AM48" i="28"/>
  <c r="AK49" i="28"/>
  <c r="AM49" i="28"/>
  <c r="AK50" i="28"/>
  <c r="AM50" i="28"/>
  <c r="AK51" i="28"/>
  <c r="AM51" i="28"/>
  <c r="AK52" i="28"/>
  <c r="AM52" i="28"/>
  <c r="AM13" i="28"/>
  <c r="AK13" i="28"/>
  <c r="T54" i="28"/>
  <c r="U52" i="28"/>
  <c r="U51" i="28"/>
  <c r="U50" i="28"/>
  <c r="U49" i="28"/>
  <c r="U48" i="28"/>
  <c r="U47" i="28"/>
  <c r="U46" i="28"/>
  <c r="U45" i="28"/>
  <c r="U44" i="28"/>
  <c r="U43" i="28"/>
  <c r="U42" i="28"/>
  <c r="U41" i="28"/>
  <c r="U40" i="28"/>
  <c r="U39" i="28"/>
  <c r="U38" i="28"/>
  <c r="U37" i="28"/>
  <c r="U36" i="28"/>
  <c r="U35" i="28"/>
  <c r="U34" i="28"/>
  <c r="U33" i="28"/>
  <c r="U32" i="28"/>
  <c r="U31" i="28"/>
  <c r="U30" i="28"/>
  <c r="U29" i="28"/>
  <c r="U28" i="28"/>
  <c r="U27" i="28"/>
  <c r="U26" i="28"/>
  <c r="U25" i="28"/>
  <c r="U24" i="28"/>
  <c r="U23" i="28"/>
  <c r="U22" i="28"/>
  <c r="U21" i="28"/>
  <c r="U20" i="28"/>
  <c r="U19" i="28"/>
  <c r="U18" i="28"/>
  <c r="U17" i="28"/>
  <c r="U16" i="28"/>
  <c r="U15" i="28"/>
  <c r="U14" i="28"/>
  <c r="U13" i="28"/>
  <c r="U54" i="28" l="1"/>
  <c r="AR68" i="28" l="1"/>
  <c r="AP68" i="28"/>
  <c r="AN68" i="28"/>
  <c r="AL68" i="28"/>
  <c r="AJ68" i="28"/>
  <c r="AH68" i="28"/>
  <c r="AF68" i="28"/>
  <c r="AD68" i="28"/>
  <c r="AB68" i="28"/>
  <c r="Z68" i="28"/>
  <c r="X68" i="28"/>
  <c r="V68" i="28"/>
  <c r="R68" i="28"/>
  <c r="P68" i="28"/>
  <c r="N68" i="28"/>
  <c r="L68" i="28"/>
  <c r="J68" i="28"/>
  <c r="H68" i="28"/>
  <c r="F68" i="28"/>
  <c r="AO64" i="28"/>
  <c r="AE64" i="28"/>
  <c r="AC64" i="28"/>
  <c r="AA64" i="28"/>
  <c r="R64" i="28"/>
  <c r="Q64" i="28"/>
  <c r="O64" i="28"/>
  <c r="AT63" i="28"/>
  <c r="AE63" i="28"/>
  <c r="AC63" i="28"/>
  <c r="AA63" i="28"/>
  <c r="R63" i="28"/>
  <c r="Q63" i="28"/>
  <c r="O63" i="28"/>
  <c r="AT62" i="28"/>
  <c r="AE62" i="28"/>
  <c r="AC62" i="28"/>
  <c r="AA62" i="28"/>
  <c r="R62" i="28"/>
  <c r="Q62" i="28"/>
  <c r="O62" i="28"/>
  <c r="AE61" i="28"/>
  <c r="AC61" i="28"/>
  <c r="AA61" i="28"/>
  <c r="R61" i="28"/>
  <c r="Q61" i="28"/>
  <c r="O61" i="28"/>
  <c r="AE60" i="28"/>
  <c r="AC60" i="28"/>
  <c r="AA60" i="28"/>
  <c r="R60" i="28"/>
  <c r="Q60" i="28"/>
  <c r="O60" i="28"/>
  <c r="AT54" i="28"/>
  <c r="AR54" i="28"/>
  <c r="AP54" i="28"/>
  <c r="AN54" i="28"/>
  <c r="AL54" i="28"/>
  <c r="AJ54" i="28"/>
  <c r="AH54" i="28"/>
  <c r="AF54" i="28"/>
  <c r="AD54" i="28"/>
  <c r="AB54" i="28"/>
  <c r="Z54" i="28"/>
  <c r="X54" i="28"/>
  <c r="V54" i="28"/>
  <c r="R54" i="28"/>
  <c r="P54" i="28"/>
  <c r="N54" i="28"/>
  <c r="L54" i="28"/>
  <c r="J54" i="28"/>
  <c r="H54" i="28"/>
  <c r="F54" i="28"/>
  <c r="AS52" i="28"/>
  <c r="AI52" i="28"/>
  <c r="AG52" i="28"/>
  <c r="AE52" i="28"/>
  <c r="AC52" i="28"/>
  <c r="AA52" i="28"/>
  <c r="Y52" i="28"/>
  <c r="W52" i="28"/>
  <c r="S52" i="28"/>
  <c r="Q52" i="28"/>
  <c r="O52" i="28"/>
  <c r="M52" i="28"/>
  <c r="K52" i="28"/>
  <c r="I52" i="28"/>
  <c r="G52" i="28"/>
  <c r="AS51" i="28"/>
  <c r="AI51" i="28"/>
  <c r="AG51" i="28"/>
  <c r="AE51" i="28"/>
  <c r="AC51" i="28"/>
  <c r="AA51" i="28"/>
  <c r="Y51" i="28"/>
  <c r="W51" i="28"/>
  <c r="S51" i="28"/>
  <c r="Q51" i="28"/>
  <c r="O51" i="28"/>
  <c r="M51" i="28"/>
  <c r="K51" i="28"/>
  <c r="I51" i="28"/>
  <c r="G51" i="28"/>
  <c r="AS50" i="28"/>
  <c r="AI50" i="28"/>
  <c r="AG50" i="28"/>
  <c r="AE50" i="28"/>
  <c r="AC50" i="28"/>
  <c r="AA50" i="28"/>
  <c r="Y50" i="28"/>
  <c r="W50" i="28"/>
  <c r="S50" i="28"/>
  <c r="Q50" i="28"/>
  <c r="O50" i="28"/>
  <c r="M50" i="28"/>
  <c r="K50" i="28"/>
  <c r="I50" i="28"/>
  <c r="G50" i="28"/>
  <c r="AS49" i="28"/>
  <c r="AI49" i="28"/>
  <c r="AG49" i="28"/>
  <c r="AE49" i="28"/>
  <c r="AC49" i="28"/>
  <c r="AA49" i="28"/>
  <c r="Y49" i="28"/>
  <c r="W49" i="28"/>
  <c r="S49" i="28"/>
  <c r="Q49" i="28"/>
  <c r="O49" i="28"/>
  <c r="M49" i="28"/>
  <c r="K49" i="28"/>
  <c r="I49" i="28"/>
  <c r="G49" i="28"/>
  <c r="AS48" i="28"/>
  <c r="AI48" i="28"/>
  <c r="AG48" i="28"/>
  <c r="AE48" i="28"/>
  <c r="AC48" i="28"/>
  <c r="AA48" i="28"/>
  <c r="Y48" i="28"/>
  <c r="W48" i="28"/>
  <c r="S48" i="28"/>
  <c r="Q48" i="28"/>
  <c r="O48" i="28"/>
  <c r="M48" i="28"/>
  <c r="K48" i="28"/>
  <c r="I48" i="28"/>
  <c r="G48" i="28"/>
  <c r="AS47" i="28"/>
  <c r="AI47" i="28"/>
  <c r="AG47" i="28"/>
  <c r="AE47" i="28"/>
  <c r="AC47" i="28"/>
  <c r="AA47" i="28"/>
  <c r="Y47" i="28"/>
  <c r="W47" i="28"/>
  <c r="S47" i="28"/>
  <c r="Q47" i="28"/>
  <c r="O47" i="28"/>
  <c r="M47" i="28"/>
  <c r="K47" i="28"/>
  <c r="I47" i="28"/>
  <c r="G47" i="28"/>
  <c r="AS46" i="28"/>
  <c r="AI46" i="28"/>
  <c r="AG46" i="28"/>
  <c r="AE46" i="28"/>
  <c r="AC46" i="28"/>
  <c r="AA46" i="28"/>
  <c r="Y46" i="28"/>
  <c r="W46" i="28"/>
  <c r="S46" i="28"/>
  <c r="Q46" i="28"/>
  <c r="O46" i="28"/>
  <c r="M46" i="28"/>
  <c r="K46" i="28"/>
  <c r="I46" i="28"/>
  <c r="G46" i="28"/>
  <c r="AS45" i="28"/>
  <c r="AI45" i="28"/>
  <c r="AG45" i="28"/>
  <c r="AE45" i="28"/>
  <c r="AC45" i="28"/>
  <c r="AA45" i="28"/>
  <c r="Y45" i="28"/>
  <c r="W45" i="28"/>
  <c r="S45" i="28"/>
  <c r="Q45" i="28"/>
  <c r="O45" i="28"/>
  <c r="M45" i="28"/>
  <c r="K45" i="28"/>
  <c r="I45" i="28"/>
  <c r="G45" i="28"/>
  <c r="AS44" i="28"/>
  <c r="AI44" i="28"/>
  <c r="AG44" i="28"/>
  <c r="AE44" i="28"/>
  <c r="AC44" i="28"/>
  <c r="AA44" i="28"/>
  <c r="Y44" i="28"/>
  <c r="W44" i="28"/>
  <c r="S44" i="28"/>
  <c r="Q44" i="28"/>
  <c r="O44" i="28"/>
  <c r="M44" i="28"/>
  <c r="K44" i="28"/>
  <c r="I44" i="28"/>
  <c r="G44" i="28"/>
  <c r="AS43" i="28"/>
  <c r="AI43" i="28"/>
  <c r="AG43" i="28"/>
  <c r="AE43" i="28"/>
  <c r="AC43" i="28"/>
  <c r="AA43" i="28"/>
  <c r="Y43" i="28"/>
  <c r="W43" i="28"/>
  <c r="S43" i="28"/>
  <c r="Q43" i="28"/>
  <c r="O43" i="28"/>
  <c r="M43" i="28"/>
  <c r="K43" i="28"/>
  <c r="I43" i="28"/>
  <c r="G43" i="28"/>
  <c r="AS42" i="28"/>
  <c r="AI42" i="28"/>
  <c r="AG42" i="28"/>
  <c r="AE42" i="28"/>
  <c r="AC42" i="28"/>
  <c r="AA42" i="28"/>
  <c r="Y42" i="28"/>
  <c r="W42" i="28"/>
  <c r="S42" i="28"/>
  <c r="Q42" i="28"/>
  <c r="O42" i="28"/>
  <c r="M42" i="28"/>
  <c r="K42" i="28"/>
  <c r="I42" i="28"/>
  <c r="G42" i="28"/>
  <c r="AS41" i="28"/>
  <c r="AI41" i="28"/>
  <c r="AG41" i="28"/>
  <c r="AE41" i="28"/>
  <c r="AC41" i="28"/>
  <c r="AA41" i="28"/>
  <c r="Y41" i="28"/>
  <c r="W41" i="28"/>
  <c r="S41" i="28"/>
  <c r="Q41" i="28"/>
  <c r="O41" i="28"/>
  <c r="M41" i="28"/>
  <c r="K41" i="28"/>
  <c r="I41" i="28"/>
  <c r="G41" i="28"/>
  <c r="AS40" i="28"/>
  <c r="AI40" i="28"/>
  <c r="AG40" i="28"/>
  <c r="AE40" i="28"/>
  <c r="AC40" i="28"/>
  <c r="AA40" i="28"/>
  <c r="Y40" i="28"/>
  <c r="W40" i="28"/>
  <c r="S40" i="28"/>
  <c r="Q40" i="28"/>
  <c r="O40" i="28"/>
  <c r="M40" i="28"/>
  <c r="K40" i="28"/>
  <c r="I40" i="28"/>
  <c r="G40" i="28"/>
  <c r="AS39" i="28"/>
  <c r="AI39" i="28"/>
  <c r="AG39" i="28"/>
  <c r="AE39" i="28"/>
  <c r="AC39" i="28"/>
  <c r="AA39" i="28"/>
  <c r="Y39" i="28"/>
  <c r="W39" i="28"/>
  <c r="S39" i="28"/>
  <c r="Q39" i="28"/>
  <c r="O39" i="28"/>
  <c r="M39" i="28"/>
  <c r="K39" i="28"/>
  <c r="I39" i="28"/>
  <c r="G39" i="28"/>
  <c r="AS38" i="28"/>
  <c r="AI38" i="28"/>
  <c r="AG38" i="28"/>
  <c r="AE38" i="28"/>
  <c r="AC38" i="28"/>
  <c r="AA38" i="28"/>
  <c r="Y38" i="28"/>
  <c r="W38" i="28"/>
  <c r="S38" i="28"/>
  <c r="Q38" i="28"/>
  <c r="O38" i="28"/>
  <c r="M38" i="28"/>
  <c r="K38" i="28"/>
  <c r="I38" i="28"/>
  <c r="G38" i="28"/>
  <c r="AS37" i="28"/>
  <c r="AI37" i="28"/>
  <c r="AG37" i="28"/>
  <c r="AE37" i="28"/>
  <c r="AC37" i="28"/>
  <c r="AA37" i="28"/>
  <c r="Y37" i="28"/>
  <c r="W37" i="28"/>
  <c r="S37" i="28"/>
  <c r="Q37" i="28"/>
  <c r="O37" i="28"/>
  <c r="M37" i="28"/>
  <c r="K37" i="28"/>
  <c r="I37" i="28"/>
  <c r="G37" i="28"/>
  <c r="AS36" i="28"/>
  <c r="AI36" i="28"/>
  <c r="AG36" i="28"/>
  <c r="AE36" i="28"/>
  <c r="AC36" i="28"/>
  <c r="AA36" i="28"/>
  <c r="Y36" i="28"/>
  <c r="W36" i="28"/>
  <c r="S36" i="28"/>
  <c r="Q36" i="28"/>
  <c r="O36" i="28"/>
  <c r="M36" i="28"/>
  <c r="K36" i="28"/>
  <c r="I36" i="28"/>
  <c r="G36" i="28"/>
  <c r="AS35" i="28"/>
  <c r="AI35" i="28"/>
  <c r="AG35" i="28"/>
  <c r="AE35" i="28"/>
  <c r="AC35" i="28"/>
  <c r="AA35" i="28"/>
  <c r="Y35" i="28"/>
  <c r="W35" i="28"/>
  <c r="S35" i="28"/>
  <c r="Q35" i="28"/>
  <c r="O35" i="28"/>
  <c r="M35" i="28"/>
  <c r="K35" i="28"/>
  <c r="I35" i="28"/>
  <c r="G35" i="28"/>
  <c r="AS34" i="28"/>
  <c r="AI34" i="28"/>
  <c r="AG34" i="28"/>
  <c r="AE34" i="28"/>
  <c r="AC34" i="28"/>
  <c r="AA34" i="28"/>
  <c r="Y34" i="28"/>
  <c r="W34" i="28"/>
  <c r="S34" i="28"/>
  <c r="Q34" i="28"/>
  <c r="O34" i="28"/>
  <c r="M34" i="28"/>
  <c r="K34" i="28"/>
  <c r="I34" i="28"/>
  <c r="G34" i="28"/>
  <c r="AS33" i="28"/>
  <c r="AI33" i="28"/>
  <c r="AG33" i="28"/>
  <c r="AE33" i="28"/>
  <c r="AC33" i="28"/>
  <c r="AA33" i="28"/>
  <c r="Y33" i="28"/>
  <c r="W33" i="28"/>
  <c r="S33" i="28"/>
  <c r="Q33" i="28"/>
  <c r="O33" i="28"/>
  <c r="M33" i="28"/>
  <c r="K33" i="28"/>
  <c r="I33" i="28"/>
  <c r="G33" i="28"/>
  <c r="AS32" i="28"/>
  <c r="AI32" i="28"/>
  <c r="AG32" i="28"/>
  <c r="AE32" i="28"/>
  <c r="AC32" i="28"/>
  <c r="AA32" i="28"/>
  <c r="Y32" i="28"/>
  <c r="W32" i="28"/>
  <c r="S32" i="28"/>
  <c r="Q32" i="28"/>
  <c r="O32" i="28"/>
  <c r="M32" i="28"/>
  <c r="K32" i="28"/>
  <c r="I32" i="28"/>
  <c r="G32" i="28"/>
  <c r="AS31" i="28"/>
  <c r="AI31" i="28"/>
  <c r="AG31" i="28"/>
  <c r="AE31" i="28"/>
  <c r="AC31" i="28"/>
  <c r="AA31" i="28"/>
  <c r="Y31" i="28"/>
  <c r="W31" i="28"/>
  <c r="S31" i="28"/>
  <c r="Q31" i="28"/>
  <c r="O31" i="28"/>
  <c r="M31" i="28"/>
  <c r="K31" i="28"/>
  <c r="I31" i="28"/>
  <c r="G31" i="28"/>
  <c r="AS30" i="28"/>
  <c r="AI30" i="28"/>
  <c r="AG30" i="28"/>
  <c r="AE30" i="28"/>
  <c r="AC30" i="28"/>
  <c r="AA30" i="28"/>
  <c r="Y30" i="28"/>
  <c r="W30" i="28"/>
  <c r="S30" i="28"/>
  <c r="Q30" i="28"/>
  <c r="O30" i="28"/>
  <c r="M30" i="28"/>
  <c r="K30" i="28"/>
  <c r="I30" i="28"/>
  <c r="G30" i="28"/>
  <c r="AS29" i="28"/>
  <c r="AI29" i="28"/>
  <c r="AG29" i="28"/>
  <c r="AE29" i="28"/>
  <c r="AC29" i="28"/>
  <c r="AA29" i="28"/>
  <c r="Y29" i="28"/>
  <c r="W29" i="28"/>
  <c r="S29" i="28"/>
  <c r="Q29" i="28"/>
  <c r="O29" i="28"/>
  <c r="M29" i="28"/>
  <c r="K29" i="28"/>
  <c r="I29" i="28"/>
  <c r="G29" i="28"/>
  <c r="AS28" i="28"/>
  <c r="AI28" i="28"/>
  <c r="AG28" i="28"/>
  <c r="AE28" i="28"/>
  <c r="AC28" i="28"/>
  <c r="AA28" i="28"/>
  <c r="Y28" i="28"/>
  <c r="W28" i="28"/>
  <c r="S28" i="28"/>
  <c r="Q28" i="28"/>
  <c r="O28" i="28"/>
  <c r="M28" i="28"/>
  <c r="K28" i="28"/>
  <c r="I28" i="28"/>
  <c r="G28" i="28"/>
  <c r="AS27" i="28"/>
  <c r="AI27" i="28"/>
  <c r="AG27" i="28"/>
  <c r="AE27" i="28"/>
  <c r="AC27" i="28"/>
  <c r="AA27" i="28"/>
  <c r="Y27" i="28"/>
  <c r="W27" i="28"/>
  <c r="S27" i="28"/>
  <c r="Q27" i="28"/>
  <c r="O27" i="28"/>
  <c r="M27" i="28"/>
  <c r="K27" i="28"/>
  <c r="I27" i="28"/>
  <c r="G27" i="28"/>
  <c r="AS26" i="28"/>
  <c r="AI26" i="28"/>
  <c r="AG26" i="28"/>
  <c r="AE26" i="28"/>
  <c r="AC26" i="28"/>
  <c r="AA26" i="28"/>
  <c r="Y26" i="28"/>
  <c r="W26" i="28"/>
  <c r="S26" i="28"/>
  <c r="Q26" i="28"/>
  <c r="O26" i="28"/>
  <c r="M26" i="28"/>
  <c r="K26" i="28"/>
  <c r="I26" i="28"/>
  <c r="G26" i="28"/>
  <c r="AS25" i="28"/>
  <c r="AI25" i="28"/>
  <c r="AG25" i="28"/>
  <c r="AE25" i="28"/>
  <c r="AC25" i="28"/>
  <c r="AA25" i="28"/>
  <c r="Y25" i="28"/>
  <c r="W25" i="28"/>
  <c r="S25" i="28"/>
  <c r="Q25" i="28"/>
  <c r="O25" i="28"/>
  <c r="M25" i="28"/>
  <c r="K25" i="28"/>
  <c r="I25" i="28"/>
  <c r="G25" i="28"/>
  <c r="AS24" i="28"/>
  <c r="AI24" i="28"/>
  <c r="AG24" i="28"/>
  <c r="AE24" i="28"/>
  <c r="AC24" i="28"/>
  <c r="AA24" i="28"/>
  <c r="Y24" i="28"/>
  <c r="W24" i="28"/>
  <c r="S24" i="28"/>
  <c r="Q24" i="28"/>
  <c r="O24" i="28"/>
  <c r="M24" i="28"/>
  <c r="K24" i="28"/>
  <c r="I24" i="28"/>
  <c r="G24" i="28"/>
  <c r="AS23" i="28"/>
  <c r="AI23" i="28"/>
  <c r="AG23" i="28"/>
  <c r="AE23" i="28"/>
  <c r="AC23" i="28"/>
  <c r="AA23" i="28"/>
  <c r="Y23" i="28"/>
  <c r="W23" i="28"/>
  <c r="S23" i="28"/>
  <c r="Q23" i="28"/>
  <c r="O23" i="28"/>
  <c r="M23" i="28"/>
  <c r="K23" i="28"/>
  <c r="I23" i="28"/>
  <c r="G23" i="28"/>
  <c r="AS22" i="28"/>
  <c r="AI22" i="28"/>
  <c r="AG22" i="28"/>
  <c r="AE22" i="28"/>
  <c r="AC22" i="28"/>
  <c r="AA22" i="28"/>
  <c r="Y22" i="28"/>
  <c r="W22" i="28"/>
  <c r="S22" i="28"/>
  <c r="Q22" i="28"/>
  <c r="O22" i="28"/>
  <c r="M22" i="28"/>
  <c r="K22" i="28"/>
  <c r="I22" i="28"/>
  <c r="G22" i="28"/>
  <c r="AS21" i="28"/>
  <c r="AI21" i="28"/>
  <c r="AG21" i="28"/>
  <c r="AE21" i="28"/>
  <c r="AC21" i="28"/>
  <c r="AA21" i="28"/>
  <c r="Y21" i="28"/>
  <c r="W21" i="28"/>
  <c r="S21" i="28"/>
  <c r="Q21" i="28"/>
  <c r="O21" i="28"/>
  <c r="M21" i="28"/>
  <c r="K21" i="28"/>
  <c r="I21" i="28"/>
  <c r="G21" i="28"/>
  <c r="AS20" i="28"/>
  <c r="AI20" i="28"/>
  <c r="AG20" i="28"/>
  <c r="AE20" i="28"/>
  <c r="AC20" i="28"/>
  <c r="AA20" i="28"/>
  <c r="Y20" i="28"/>
  <c r="W20" i="28"/>
  <c r="S20" i="28"/>
  <c r="Q20" i="28"/>
  <c r="O20" i="28"/>
  <c r="M20" i="28"/>
  <c r="K20" i="28"/>
  <c r="I20" i="28"/>
  <c r="G20" i="28"/>
  <c r="AS19" i="28"/>
  <c r="AI19" i="28"/>
  <c r="AG19" i="28"/>
  <c r="AE19" i="28"/>
  <c r="AC19" i="28"/>
  <c r="AA19" i="28"/>
  <c r="Y19" i="28"/>
  <c r="W19" i="28"/>
  <c r="S19" i="28"/>
  <c r="Q19" i="28"/>
  <c r="O19" i="28"/>
  <c r="M19" i="28"/>
  <c r="K19" i="28"/>
  <c r="I19" i="28"/>
  <c r="G19" i="28"/>
  <c r="AS18" i="28"/>
  <c r="AI18" i="28"/>
  <c r="AG18" i="28"/>
  <c r="AE18" i="28"/>
  <c r="AC18" i="28"/>
  <c r="AA18" i="28"/>
  <c r="Y18" i="28"/>
  <c r="W18" i="28"/>
  <c r="S18" i="28"/>
  <c r="Q18" i="28"/>
  <c r="O18" i="28"/>
  <c r="M18" i="28"/>
  <c r="K18" i="28"/>
  <c r="I18" i="28"/>
  <c r="G18" i="28"/>
  <c r="AS17" i="28"/>
  <c r="AI17" i="28"/>
  <c r="AG17" i="28"/>
  <c r="AE17" i="28"/>
  <c r="AC17" i="28"/>
  <c r="AA17" i="28"/>
  <c r="Y17" i="28"/>
  <c r="W17" i="28"/>
  <c r="S17" i="28"/>
  <c r="Q17" i="28"/>
  <c r="O17" i="28"/>
  <c r="M17" i="28"/>
  <c r="K17" i="28"/>
  <c r="I17" i="28"/>
  <c r="G17" i="28"/>
  <c r="AS16" i="28"/>
  <c r="AI16" i="28"/>
  <c r="AG16" i="28"/>
  <c r="AE16" i="28"/>
  <c r="AC16" i="28"/>
  <c r="AA16" i="28"/>
  <c r="Y16" i="28"/>
  <c r="W16" i="28"/>
  <c r="S16" i="28"/>
  <c r="Q16" i="28"/>
  <c r="O16" i="28"/>
  <c r="M16" i="28"/>
  <c r="K16" i="28"/>
  <c r="I16" i="28"/>
  <c r="G16" i="28"/>
  <c r="AS15" i="28"/>
  <c r="AI15" i="28"/>
  <c r="AG15" i="28"/>
  <c r="AE15" i="28"/>
  <c r="AC15" i="28"/>
  <c r="AA15" i="28"/>
  <c r="Y15" i="28"/>
  <c r="W15" i="28"/>
  <c r="S15" i="28"/>
  <c r="Q15" i="28"/>
  <c r="O15" i="28"/>
  <c r="M15" i="28"/>
  <c r="K15" i="28"/>
  <c r="I15" i="28"/>
  <c r="G15" i="28"/>
  <c r="AS14" i="28"/>
  <c r="AI14" i="28"/>
  <c r="AG14" i="28"/>
  <c r="AE14" i="28"/>
  <c r="AC14" i="28"/>
  <c r="AA14" i="28"/>
  <c r="Y14" i="28"/>
  <c r="W14" i="28"/>
  <c r="S14" i="28"/>
  <c r="Q14" i="28"/>
  <c r="O14" i="28"/>
  <c r="M14" i="28"/>
  <c r="K14" i="28"/>
  <c r="I14" i="28"/>
  <c r="G14" i="28"/>
  <c r="AS13" i="28"/>
  <c r="AI13" i="28"/>
  <c r="AG13" i="28"/>
  <c r="AE13" i="28"/>
  <c r="AC13" i="28"/>
  <c r="AA13" i="28"/>
  <c r="Y13" i="28"/>
  <c r="W13" i="28"/>
  <c r="S13" i="28"/>
  <c r="Q13" i="28"/>
  <c r="O13" i="28"/>
  <c r="M13" i="28"/>
  <c r="K13" i="28"/>
  <c r="I13" i="28"/>
  <c r="G13" i="28"/>
  <c r="T62" i="28" l="1"/>
  <c r="T61" i="28"/>
  <c r="T60" i="28"/>
  <c r="T64" i="28"/>
  <c r="T63" i="28"/>
  <c r="Q65" i="28"/>
  <c r="AT64" i="28"/>
  <c r="AU56" i="28" s="1"/>
  <c r="AE65" i="28"/>
  <c r="AU18" i="28"/>
  <c r="AU51" i="28"/>
  <c r="AG63" i="28"/>
  <c r="AG64" i="28"/>
  <c r="AU16" i="28"/>
  <c r="AU24" i="28"/>
  <c r="AU32" i="28"/>
  <c r="AU40" i="28"/>
  <c r="AU48" i="28"/>
  <c r="AU33" i="28"/>
  <c r="AU14" i="28"/>
  <c r="AU47" i="28"/>
  <c r="O65" i="28"/>
  <c r="AU25" i="28"/>
  <c r="AU49" i="28"/>
  <c r="AU22" i="28"/>
  <c r="AU36" i="28"/>
  <c r="AU44" i="28"/>
  <c r="AU52" i="28"/>
  <c r="AU41" i="28"/>
  <c r="Y54" i="28"/>
  <c r="AO54" i="28"/>
  <c r="AU21" i="28"/>
  <c r="AU29" i="28"/>
  <c r="AU37" i="28"/>
  <c r="AU45" i="28"/>
  <c r="AU20" i="28"/>
  <c r="AA54" i="28"/>
  <c r="AG62" i="28"/>
  <c r="I54" i="28"/>
  <c r="AQ54" i="28"/>
  <c r="K54" i="28"/>
  <c r="AC54" i="28"/>
  <c r="AS54" i="28"/>
  <c r="AU30" i="28"/>
  <c r="AU38" i="28"/>
  <c r="AU46" i="28"/>
  <c r="AU13" i="28"/>
  <c r="G54" i="28"/>
  <c r="M54" i="28"/>
  <c r="AE54" i="28"/>
  <c r="AU23" i="28"/>
  <c r="AU31" i="28"/>
  <c r="AU39" i="28"/>
  <c r="AG61" i="28"/>
  <c r="AG54" i="28"/>
  <c r="AU28" i="28"/>
  <c r="Q54" i="28"/>
  <c r="AA65" i="28"/>
  <c r="AI54" i="28"/>
  <c r="AU19" i="28"/>
  <c r="S54" i="28"/>
  <c r="AK54" i="28"/>
  <c r="AU17" i="28"/>
  <c r="AU26" i="28"/>
  <c r="AU34" i="28"/>
  <c r="AU42" i="28"/>
  <c r="AU50" i="28"/>
  <c r="AC65" i="28"/>
  <c r="O54" i="28"/>
  <c r="W54" i="28"/>
  <c r="AM54" i="28"/>
  <c r="AU15" i="28"/>
  <c r="AU27" i="28"/>
  <c r="AU35" i="28"/>
  <c r="AU43" i="28"/>
  <c r="R65" i="28"/>
  <c r="AG60" i="28"/>
  <c r="T65" i="28" l="1"/>
  <c r="AG65" i="28"/>
  <c r="AU54" i="28"/>
  <c r="AU55" i="28" s="1"/>
  <c r="AU57" i="28" s="1"/>
  <c r="O6" i="28" s="1"/>
</calcChain>
</file>

<file path=xl/sharedStrings.xml><?xml version="1.0" encoding="utf-8"?>
<sst xmlns="http://schemas.openxmlformats.org/spreadsheetml/2006/main" count="347" uniqueCount="195">
  <si>
    <t>CONTRACTOR NAME:</t>
  </si>
  <si>
    <t>ADDRESS:</t>
  </si>
  <si>
    <t>Date</t>
  </si>
  <si>
    <t>#</t>
  </si>
  <si>
    <t>Actual Cost</t>
  </si>
  <si>
    <t>County Contract Administrator</t>
  </si>
  <si>
    <t>DPSS CASE  NUMBER</t>
  </si>
  <si>
    <t>Compatibility Report for REV.DVSS Invoice Form.xls</t>
  </si>
  <si>
    <t>Run on 07/09/2013 12:45</t>
  </si>
  <si>
    <t>The following features in this workbook are not supported by earlier versions of Excel. These features may be lost or degraded when opening this workbook in an earlier version of Excel or if you save this workbook in an earlier file format.</t>
  </si>
  <si>
    <t>Significant loss of functionality</t>
  </si>
  <si>
    <t># of occurrences</t>
  </si>
  <si>
    <t>Version</t>
  </si>
  <si>
    <t>Any effects on this object will be removed. Any text that overflows the boundaries of this graphic will appear clipped.</t>
  </si>
  <si>
    <t>Case Management'!A1:AQ42</t>
  </si>
  <si>
    <t>Excel 97-2003</t>
  </si>
  <si>
    <t>Minor loss of fidelity</t>
  </si>
  <si>
    <t>Some cells or styles in this workbook contain formatting that is not supported by the selected file format. These formats will be converted to the closest format available.</t>
  </si>
  <si>
    <t>TOTAL INVOICE AMOUNT</t>
  </si>
  <si>
    <t>CalWORKs</t>
  </si>
  <si>
    <t>GR</t>
  </si>
  <si>
    <t>Total</t>
  </si>
  <si>
    <t>SD</t>
  </si>
  <si>
    <t>DATE SUBMITTED:</t>
  </si>
  <si>
    <t>SERVICE MONTH/YEAR:</t>
  </si>
  <si>
    <r>
      <rPr>
        <b/>
        <sz val="16"/>
        <rFont val="Arial"/>
        <family val="2"/>
      </rPr>
      <t xml:space="preserve">DPH USE ONLY: </t>
    </r>
    <r>
      <rPr>
        <b/>
        <sz val="10"/>
        <rFont val="Arial"/>
        <family val="2"/>
      </rPr>
      <t xml:space="preserve">         APPROVED BY:</t>
    </r>
  </si>
  <si>
    <t>CONTRACT NUMBER:</t>
  </si>
  <si>
    <t>GAIN Orientation Presentations</t>
  </si>
  <si>
    <t>Service Description</t>
  </si>
  <si>
    <t>Number of Units of Service Provided</t>
  </si>
  <si>
    <t>GAIN PRESENTATIONS AND OUTREACH FOR THIS SERVICE PERIOD:</t>
  </si>
  <si>
    <t>INVOICE TOTAL FOR THIS SERVICE PERIOD:</t>
  </si>
  <si>
    <t>GAIN ORIENTATION PRESENTATIONS AND OUTREACH SERVICES</t>
  </si>
  <si>
    <t>ENTER GAIN PRESENTATIONS AND OUTREACH SERVICES HERE</t>
  </si>
  <si>
    <t xml:space="preserve">MONTHLY EXPENDITURE: </t>
  </si>
  <si>
    <t>ANNUAL ALLOCATION:</t>
  </si>
  <si>
    <t>Financial Specialist</t>
  </si>
  <si>
    <t>Price per session/presentation</t>
  </si>
  <si>
    <t>Header</t>
  </si>
  <si>
    <t>Input</t>
  </si>
  <si>
    <t>Description</t>
  </si>
  <si>
    <t>Type in</t>
  </si>
  <si>
    <t>Name of contractor</t>
  </si>
  <si>
    <t>Contractor agency address</t>
  </si>
  <si>
    <t>Invoice service month</t>
  </si>
  <si>
    <t>Total amount billed for the month</t>
  </si>
  <si>
    <t>CONTRACTOR'S AUTHORIZED REPRESENTATIVE'S SIGNATURE:</t>
  </si>
  <si>
    <t>Print and sign</t>
  </si>
  <si>
    <t>Contractor authorized representative (usually printed and signed, we receive scanned copy along with their excel file)</t>
  </si>
  <si>
    <t xml:space="preserve">PHONE NUMBER: </t>
  </si>
  <si>
    <t>Contact phone number</t>
  </si>
  <si>
    <t>DPSS CASE NUMBER</t>
  </si>
  <si>
    <t>CONTRACTOR CASE  NUMBER</t>
  </si>
  <si>
    <t>Dropdown</t>
  </si>
  <si>
    <t>DPSS PROGRAM</t>
  </si>
  <si>
    <t>TRANSLATOR/TRANSLATION SERVICES (Actual cost)</t>
  </si>
  <si>
    <t>CLIENT SERVICES TOTAL FOR THIS SERVICE PERIOD:</t>
  </si>
  <si>
    <t>CASE MANAGEMENT INVOICE</t>
  </si>
  <si>
    <t>NAME AND TITLE OF STAFF COMPLETING THIS FORM:</t>
  </si>
  <si>
    <t>PHONE NUMBER:</t>
  </si>
  <si>
    <t>INDIVIDUAL COUNSELING
(per hour)</t>
  </si>
  <si>
    <t>FAMILY COUNSELING
(per hour)</t>
  </si>
  <si>
    <t>LIFE SKILLS ED INDIVIDUAL
(per hour)</t>
  </si>
  <si>
    <t>SUPERVISORIAL DISTRICT</t>
  </si>
  <si>
    <t>Cost Summary*</t>
  </si>
  <si>
    <t>*</t>
  </si>
  <si>
    <t>Number of Participants Served**</t>
  </si>
  <si>
    <t>**</t>
  </si>
  <si>
    <t>DVSS contract number</t>
  </si>
  <si>
    <t>Auto calculated</t>
  </si>
  <si>
    <t>SERVICE PLAN (per plan)</t>
  </si>
  <si>
    <t>SAFETY PLAN (per plan)</t>
  </si>
  <si>
    <t>INDIVIDUAL COUNSELING (per hour)</t>
  </si>
  <si>
    <t>FAMILY COUNSELING (per hour)</t>
  </si>
  <si>
    <t>LIFE SKILLS ED INDIVIDUAL (per hour)</t>
  </si>
  <si>
    <t xml:space="preserve">CHILD YOUTH ACTIVITY per hour (CalWORKs only) </t>
  </si>
  <si>
    <t>Auto calculated. Linked from the GAIN orientation presentation and outreach services table.</t>
  </si>
  <si>
    <t>Number of presentations or events for GAIN orientation presentation and outreach services provided for that month.</t>
  </si>
  <si>
    <t>Auto calculated. Linked to GAIN Presentations and Outreach for This Service Period.</t>
  </si>
  <si>
    <t>Total amount of GAIN orientation presentation and outreach services provided for that month.</t>
  </si>
  <si>
    <t>Name and title of contractor authorized representative</t>
  </si>
  <si>
    <t>SHELTER BED NIGHT
(DV Shelter - CalWORKs only)
Maximum of 45 nights per client per fiscal year</t>
  </si>
  <si>
    <t>SHELTER BED NIGHT (DV Shelter - CalWORKs only)
Maximum of 45 nights per client per fiscal year</t>
  </si>
  <si>
    <t>HOTEL BED NIGHT (CalWORKs only)
Maximum of 45 nights per client per fiscal year</t>
  </si>
  <si>
    <t>HOTEL SHELTER BED NIGHT
(CalWORKs only)
Maximum of 45 nights per client per fiscal year</t>
  </si>
  <si>
    <t>LIFE SKILLS ED GROUP (per participant/per hour)</t>
  </si>
  <si>
    <t>DOMESTIC VIOLENCE SUPPORTIVE SERVICES (DVSS)</t>
  </si>
  <si>
    <t>SERVICE PLAN
(per plan)</t>
  </si>
  <si>
    <t>SAFETY PLAN
(per plan)</t>
  </si>
  <si>
    <r>
      <t xml:space="preserve">TRANSLATOR/ TRANSLATION SERVICES
</t>
    </r>
    <r>
      <rPr>
        <b/>
        <sz val="6"/>
        <rFont val="Arial"/>
        <family val="2"/>
      </rPr>
      <t>(Actual Cost)</t>
    </r>
  </si>
  <si>
    <t>SHELTER BED NIGHT</t>
  </si>
  <si>
    <t>SHELTER BED NIGHT ADDITIONAL FAMILY</t>
  </si>
  <si>
    <t>HOTEL SHELTER BED NIGHT</t>
  </si>
  <si>
    <t>HOTEL SHELTER BED NIGHT ADDITIONAL FAMILY</t>
  </si>
  <si>
    <t>Number of Clients</t>
  </si>
  <si>
    <t>SERVICE PLAN</t>
  </si>
  <si>
    <t>SAFETY PLAN</t>
  </si>
  <si>
    <t>CASE
MANAGEMENT</t>
  </si>
  <si>
    <t>INDIVIDUAL COUNSELING</t>
  </si>
  <si>
    <t>FAMILY COUNSELING</t>
  </si>
  <si>
    <t>LICENSED 
THERAPY</t>
  </si>
  <si>
    <t>SUPPORT GROUP</t>
  </si>
  <si>
    <t>LIFE SKILLS ED INDIVIDUAL</t>
  </si>
  <si>
    <t>LIFE SKILLS ED GROUP</t>
  </si>
  <si>
    <t>DV ED CLASS</t>
  </si>
  <si>
    <t xml:space="preserve">COURT SUPPORT/
RESTRAINING ORDER                           </t>
  </si>
  <si>
    <t>HOTEL SHELTER BED NIGHT ADDITIONAL FAMILY
(CalWORKs only)
Maximum of 45 nights per client per fiscal year</t>
  </si>
  <si>
    <t>SHELTER BED NIGHT ADDITIONAL FAMILY
(DV Shelter - CalWORKs only)
Maximum of 45 nights per client per fiscal year</t>
  </si>
  <si>
    <t>Outreach Services</t>
  </si>
  <si>
    <t>SHELTER BED NIGHT ADDITIONAL FAMILY (DV Shelter - CalWORKs only)
Maximum of 45 nights per client per fiscal year</t>
  </si>
  <si>
    <t>HOTEL BED NIGHT ADDITIONAL FAMILY (CalWORKs only)
Maximum of 45 nights per client per fiscal year</t>
  </si>
  <si>
    <t>CHILD FOCUSED ED SESSIONS</t>
  </si>
  <si>
    <t>CHILD FOCUSED ED SESSIONS (per child/per hour)</t>
  </si>
  <si>
    <t>Total amount billed for services provided to the client for that month</t>
  </si>
  <si>
    <t>Total amount billed for GAIN orientation presentation and outreach services for that month.</t>
  </si>
  <si>
    <t>Total amount billed for services provided to the client and GAIN orientation presentation and outreach services for that month</t>
  </si>
  <si>
    <t>ASSESSMENT/
REASSESSMENT
(per assessment)</t>
  </si>
  <si>
    <t>CASE
MANAGEMENT
(per hour)
Excludes Assessment, Service &amp; Safety Plans</t>
  </si>
  <si>
    <t>DV ED INDIVIDUAL SESSION
(per participant/ per hour)</t>
  </si>
  <si>
    <t>DV ED INDIVIDUAL SESSION</t>
  </si>
  <si>
    <t>CASE MANAGEMENT - Excludes Assessment, Service &amp; Safety Plans (per hour)</t>
  </si>
  <si>
    <t>ASSESSMENT/REASSESSMENT (per assessment)</t>
  </si>
  <si>
    <t>The above cost is not automatically calculated if "Supervisorial District" or "DPSS Program" column is incomplete.</t>
  </si>
  <si>
    <t>The number of participants is not automatically calculated if one of these columns "Contractor Case Number," "Supervisorial District," or "DPSS Program" is incomplete.</t>
  </si>
  <si>
    <t>CHILDCARE/
YOUTH ACTIVITY</t>
  </si>
  <si>
    <t>TRANSLATION SERVICES</t>
  </si>
  <si>
    <t>ASSESSMENT/
REASSESSMENT</t>
  </si>
  <si>
    <r>
      <t xml:space="preserve">CHILDCARE/
YOUTH ACTIVITY
per hour
</t>
    </r>
    <r>
      <rPr>
        <b/>
        <sz val="6"/>
        <rFont val="Arial"/>
        <family val="2"/>
      </rPr>
      <t>(CalWORKs only)</t>
    </r>
    <r>
      <rPr>
        <b/>
        <sz val="8"/>
        <rFont val="Arial"/>
        <family val="2"/>
      </rPr>
      <t xml:space="preserve"> </t>
    </r>
  </si>
  <si>
    <t>LIFE SKILLS EDUCATION GROUP
(per participant/ per hour)</t>
  </si>
  <si>
    <t>DV EDUCATION GROUP CLASS
(per participant/ per hour)</t>
  </si>
  <si>
    <t>CHILD FOCUSED EDUCATION SESSIONS
(per child/ per hour)</t>
  </si>
  <si>
    <t>COURT ACCOMPANIMENT AND 
RESTRAINING ORDER SUPPORTIVE SERVICES
(per hour)</t>
  </si>
  <si>
    <t>LICENSED 
THERAPY SERVICES INCLUDING CHILD ART THERAPY (Individual)
(per hour)</t>
  </si>
  <si>
    <t>START</t>
  </si>
  <si>
    <t>CalWORKs, General Relief (GR), START</t>
  </si>
  <si>
    <t>Actual Cost
(up to $203 per night)</t>
  </si>
  <si>
    <t>Actual Cost
(up to $44 per night)</t>
  </si>
  <si>
    <t>LICENSED GROUP THERAPY SERVICES
(per participant/ per hour)</t>
  </si>
  <si>
    <t>LICENSED GROUP THERAPY SERVICES</t>
  </si>
  <si>
    <t>GROUP COUNSELING AND SUPPORT GROUP
(per participant/ per hour)</t>
  </si>
  <si>
    <t>The hotel's actual cost column is not allowed to be input without the number of units.</t>
  </si>
  <si>
    <t>New added</t>
  </si>
  <si>
    <t>Updated</t>
  </si>
  <si>
    <t>#
(Whole Number)</t>
  </si>
  <si>
    <t>SERVICE</t>
  </si>
  <si>
    <t>DEPARTMENT OF PUBLIC HEALTH  - OFFICE OF VIOLENCE PREVENTION</t>
  </si>
  <si>
    <t>LIFE SKILLS EDUCATION INDIVIDUAL
(per hour)</t>
  </si>
  <si>
    <t>LICENSED GROUP THERAPY SERVICES
(per participant/
per hour)</t>
  </si>
  <si>
    <t>LIFE SKILLS EDUCATION GROUP
(per participant/
per hour)</t>
  </si>
  <si>
    <t>CHILD FOCUSED EDUCATIONAL SESSIONS
(per child/ per hour)</t>
  </si>
  <si>
    <t>DV EDUCATIONAL GROUP CLASS
(per participant/
per hour)</t>
  </si>
  <si>
    <r>
      <t xml:space="preserve">CHILDCARE/
YOUTH ACTIVITY
per child/ per hour
</t>
    </r>
    <r>
      <rPr>
        <b/>
        <sz val="6"/>
        <rFont val="Arial"/>
        <family val="2"/>
      </rPr>
      <t>(CalWORKs only)</t>
    </r>
    <r>
      <rPr>
        <b/>
        <sz val="8"/>
        <rFont val="Arial"/>
        <family val="2"/>
      </rPr>
      <t xml:space="preserve"> </t>
    </r>
  </si>
  <si>
    <t>The above cost is not calculated if "Supervisorial District" or "DPSS Program" column is incomplete.</t>
  </si>
  <si>
    <t>Price per session/ presentation</t>
  </si>
  <si>
    <t>LICENSED 
THERAPY INDIVIDUAL</t>
  </si>
  <si>
    <t>LICENSED THERAPY SERVICES - Including Child Art Therapy (per hour)</t>
  </si>
  <si>
    <t>LICENSED GROUP THERAPY SERVICES (per participant/ per hour)</t>
  </si>
  <si>
    <t>COURT ACCOMPANIMENT AND RESTRAINING ORDER SUPPORTIVE SERVICES (per hour)</t>
  </si>
  <si>
    <t>NUMBER OF UNITS OF SERVICE PROVIDED</t>
  </si>
  <si>
    <t>TOTAL</t>
  </si>
  <si>
    <t>Actual cost for translator/translation services</t>
  </si>
  <si>
    <t>Type in the number of service units provided and actual costs (up to $203 per night including taxes and $44 per additional family member).
If number of service units is not input, it will prevent the contractors inputting actual cost. There will be a message mentioned "This value doesn't match the data validation restrictions defined for this cell."
If actual cost is input more than the allowance, there will be a message mentioned "This value doesn't match the data validation restrictions defined for this cell."</t>
  </si>
  <si>
    <t>TRANSLATOR/ TRANSLATION SERVICES</t>
  </si>
  <si>
    <t>SUPPORT GROUP / GROUP COUNSELING
(per participant/
per hour)</t>
  </si>
  <si>
    <t>SUPPORT GROUP / GROUP COUNSELING (per participant/per hour)</t>
  </si>
  <si>
    <t>GAIN Orientation / Focus 360 Presentations</t>
  </si>
  <si>
    <t>GAIN ORIENTATION / FOCUS 360 PRESENTATIONS AND OUTREACH SERVICES</t>
  </si>
  <si>
    <t>GAIN ORIENTATION / FOCUS 360 PRESENTATIONS AND OUTREACH SERVICES TABLE:</t>
  </si>
  <si>
    <t>SUPPORT GROUP / GROUP COUNSELING</t>
  </si>
  <si>
    <t>DEPARTMENT OF PUBLIC HEALTH - OFFICE OF VIOLENCE PREVENTION</t>
  </si>
  <si>
    <t>Contractors bill these services by typing in the number of service units provided (0.5=30 min; 1=1 hour; 1.75=1 hour and 45 min), and costs are auto calculated.
Please note that service units columns for Assessment, Service Plan, Safety Plan, Shelter Bed Night, and Hotel Bed Night are not allowed to input decimal points, only whole number is allowed.
If no service units are provided, please leave it blank (do not input zero or dash).</t>
  </si>
  <si>
    <t>These services are further defined in the Service Contract.
Pricing cells and calculations are locked, so that contractor can only enter values in the quantities, and specific fields.</t>
  </si>
  <si>
    <t>DPSS case number (verifiable on CalSAWS system).
If there are duplicate case numbers, it will appear in pink highlight.</t>
  </si>
  <si>
    <t>Date of invoice submission.
If the agency resubmits the invoice, please reflect resubmission date.</t>
  </si>
  <si>
    <t>RESUBMISSION DATE:</t>
  </si>
  <si>
    <t>Below is information related to the invoice template provided. To ensure that fields are properly calculated, please do not duplicate this template file. If you have any questions, please direct them to DVHSSInvoice@ph.lacounty.gov.</t>
  </si>
  <si>
    <t>CONTRACTOR CASE  NUMBER
(Existing Client)</t>
  </si>
  <si>
    <t>CONTRACTOR CASE  NUMBER
(New Client)</t>
  </si>
  <si>
    <t>CONTRACTOR CASE  NUMBER (Existing Client)</t>
  </si>
  <si>
    <t>CONTRACTOR CASE  NUMBER (New Client)</t>
  </si>
  <si>
    <t>Case number that was identified by the contractor and billed on the initial invoice.
If there are duplicate case numbers, it will appear in pink highlight.</t>
  </si>
  <si>
    <t>Case number for the new client that has not been billed on the initial invoice.
If there are duplicate case numbers, it will appear in pink highlight.</t>
  </si>
  <si>
    <t xml:space="preserve">AMOUNT PREVIOUSLY PAID: </t>
  </si>
  <si>
    <t>SUPPLEMENTAL AMOUNT REQUESTED:</t>
  </si>
  <si>
    <t>TOTAL EXPENDITURES FOR THIS MONTH:</t>
  </si>
  <si>
    <t>The amount that was paid on the previous invoice for that month</t>
  </si>
  <si>
    <t>Total supplemental amount billed for the month</t>
  </si>
  <si>
    <t>Supervisorial District</t>
  </si>
  <si>
    <t>DV EDUCATIONAL INDIVIDUAL SESSION (per hour)</t>
  </si>
  <si>
    <t>DVSS - Case Management Supplemental Invoice Instructions</t>
  </si>
  <si>
    <t>DATE SUBMITTED AND RESUBMISSION DATE:</t>
  </si>
  <si>
    <t>DV EDUCATIONAL GROUP CLASS (per participant/per hour)</t>
  </si>
  <si>
    <t>CASE MANAGEMENT SUPPLEMENTAL INVOICE</t>
  </si>
  <si>
    <t>The number of participants is not calculated if one of these columns "Contractor Case Number (New Client)," "Supervisorial District," or "DPSS Program" is incomplete.</t>
  </si>
  <si>
    <t>DV ED INDIVIDUAL SESSION
(per hour)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</si>
</sst>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quot;$&quot;#,##0.00"/>
    <numFmt numFmtId="165" formatCode="_(&quot;$&quot;* #,##0.00_);_(&quot;$&quot;* \(#,##0.00\);_(&quot;$&quot;* &quot;-&quot;_);_(@_)"/>
    <numFmt numFmtId="166" formatCode="&quot;$&quot;#,##0.00;[Red]\-&quot;$&quot;#,##0.00"/>
    <numFmt numFmtId="167" formatCode="[&lt;=9999999]###\-####;\(###\)\ ###\-####"/>
    <numFmt numFmtId="168" formatCode="[$-409]mmmm\-yy;@"/>
  </numFmts>
  <fonts count="25">
    <font>
      <sz val="10"/>
      <name val="Arial"/>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Arial"/>
      <family val="2"/>
    </font>
    <font>
      <b/>
      <sz val="10"/>
      <name val="Arial"/>
      <family val="2"/>
    </font>
    <font>
      <u/>
      <sz val="10"/>
      <color indexed="12"/>
      <name val="Arial"/>
      <family val="2"/>
    </font>
    <font>
      <sz val="10"/>
      <name val="Arial"/>
      <family val="2"/>
      <charset val="134"/>
    </font>
    <font>
      <sz val="11"/>
      <name val="Arial"/>
      <family val="2"/>
    </font>
    <font>
      <sz val="9"/>
      <name val="Arial"/>
      <family val="2"/>
    </font>
    <font>
      <sz val="10"/>
      <name val="Arial"/>
      <family val="2"/>
    </font>
    <font>
      <b/>
      <sz val="9"/>
      <name val="Arial"/>
      <family val="2"/>
    </font>
    <font>
      <b/>
      <sz val="16"/>
      <name val="Arial"/>
      <family val="2"/>
    </font>
    <font>
      <b/>
      <sz val="12"/>
      <name val="Arial"/>
      <family val="2"/>
    </font>
    <font>
      <b/>
      <sz val="8"/>
      <name val="Arial"/>
      <family val="2"/>
    </font>
    <font>
      <sz val="10"/>
      <name val="Arial"/>
      <family val="2"/>
    </font>
    <font>
      <b/>
      <sz val="6"/>
      <name val="Arial"/>
      <family val="2"/>
    </font>
    <font>
      <b/>
      <sz val="20"/>
      <name val="Arial"/>
      <family val="2"/>
    </font>
    <font>
      <b/>
      <sz val="11"/>
      <name val="Arial"/>
      <family val="2"/>
    </font>
    <font>
      <sz val="11"/>
      <name val="Calibri"/>
      <family val="2"/>
      <scheme val="minor"/>
    </font>
    <font>
      <b/>
      <sz val="14"/>
      <name val="Arial"/>
      <family val="2"/>
    </font>
    <font>
      <b/>
      <sz val="8"/>
      <color rgb="FFFF0000"/>
      <name val="Arial"/>
      <family val="2"/>
    </font>
    <font>
      <sz val="8"/>
      <color rgb="FFFF0000"/>
      <name val="Arial"/>
      <family val="2"/>
    </font>
    <font>
      <sz val="10"/>
      <color rgb="FFFF0000"/>
      <name val="Arial"/>
      <family val="2"/>
    </font>
  </fonts>
  <fills count="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9" tint="0.79998168889431442"/>
        <bgColor indexed="64"/>
      </patternFill>
    </fill>
  </fills>
  <borders count="68">
    <border>
      <left/>
      <right/>
      <top/>
      <bottom/>
      <diagonal/>
    </border>
    <border>
      <left style="medium">
        <color indexed="8"/>
      </left>
      <right/>
      <top style="medium">
        <color indexed="8"/>
      </top>
      <bottom/>
      <diagonal/>
    </border>
    <border>
      <left/>
      <right/>
      <top style="medium">
        <color indexed="8"/>
      </top>
      <bottom/>
      <diagonal/>
    </border>
    <border>
      <left style="medium">
        <color indexed="8"/>
      </left>
      <right/>
      <top/>
      <bottom style="medium">
        <color indexed="8"/>
      </bottom>
      <diagonal/>
    </border>
    <border>
      <left/>
      <right/>
      <top/>
      <bottom style="medium">
        <color indexed="8"/>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diagonal/>
    </border>
    <border>
      <left/>
      <right style="medium">
        <color indexed="8"/>
      </right>
      <top/>
      <bottom style="medium">
        <color indexed="8"/>
      </bottom>
      <diagonal/>
    </border>
    <border>
      <left/>
      <right style="medium">
        <color indexed="8"/>
      </right>
      <top style="medium">
        <color indexed="8"/>
      </top>
      <bottom style="medium">
        <color indexed="8"/>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bottom style="thin">
        <color indexed="64"/>
      </bottom>
      <diagonal/>
    </border>
    <border>
      <left/>
      <right style="medium">
        <color indexed="64"/>
      </right>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thin">
        <color indexed="64"/>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double">
        <color indexed="64"/>
      </bottom>
      <diagonal/>
    </border>
    <border>
      <left style="medium">
        <color indexed="64"/>
      </left>
      <right style="medium">
        <color indexed="64"/>
      </right>
      <top/>
      <bottom style="medium">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double">
        <color indexed="64"/>
      </bottom>
      <diagonal/>
    </border>
    <border>
      <left/>
      <right style="medium">
        <color indexed="64"/>
      </right>
      <top style="medium">
        <color indexed="64"/>
      </top>
      <bottom style="double">
        <color indexed="64"/>
      </bottom>
      <diagonal/>
    </border>
    <border>
      <left/>
      <right/>
      <top/>
      <bottom style="medium">
        <color indexed="64"/>
      </bottom>
      <diagonal/>
    </border>
    <border>
      <left style="medium">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style="double">
        <color indexed="64"/>
      </left>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style="thin">
        <color indexed="64"/>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auto="1"/>
      </left>
      <right/>
      <top style="thin">
        <color auto="1"/>
      </top>
      <bottom style="double">
        <color auto="1"/>
      </bottom>
      <diagonal/>
    </border>
    <border>
      <left/>
      <right style="thin">
        <color indexed="64"/>
      </right>
      <top style="thin">
        <color auto="1"/>
      </top>
      <bottom style="double">
        <color auto="1"/>
      </bottom>
      <diagonal/>
    </border>
    <border>
      <left style="medium">
        <color indexed="64"/>
      </left>
      <right/>
      <top style="thin">
        <color indexed="64"/>
      </top>
      <bottom style="double">
        <color indexed="64"/>
      </bottom>
      <diagonal/>
    </border>
    <border>
      <left/>
      <right style="thin">
        <color auto="1"/>
      </right>
      <top style="double">
        <color auto="1"/>
      </top>
      <bottom style="medium">
        <color auto="1"/>
      </bottom>
      <diagonal/>
    </border>
    <border>
      <left style="thin">
        <color auto="1"/>
      </left>
      <right/>
      <top style="double">
        <color auto="1"/>
      </top>
      <bottom style="medium">
        <color auto="1"/>
      </bottom>
      <diagonal/>
    </border>
    <border>
      <left/>
      <right style="double">
        <color indexed="64"/>
      </right>
      <top style="medium">
        <color indexed="64"/>
      </top>
      <bottom style="medium">
        <color indexed="64"/>
      </bottom>
      <diagonal/>
    </border>
    <border>
      <left/>
      <right style="double">
        <color indexed="64"/>
      </right>
      <top style="medium">
        <color indexed="64"/>
      </top>
      <bottom style="double">
        <color indexed="64"/>
      </bottom>
      <diagonal/>
    </border>
    <border>
      <left style="thin">
        <color indexed="64"/>
      </left>
      <right style="medium">
        <color indexed="64"/>
      </right>
      <top/>
      <bottom style="thin">
        <color indexed="64"/>
      </bottom>
      <diagonal/>
    </border>
    <border>
      <left/>
      <right/>
      <top style="medium">
        <color auto="1"/>
      </top>
      <bottom style="thin">
        <color auto="1"/>
      </bottom>
      <diagonal/>
    </border>
    <border>
      <left/>
      <right/>
      <top style="thin">
        <color indexed="64"/>
      </top>
      <bottom style="double">
        <color indexed="64"/>
      </bottom>
      <diagonal/>
    </border>
    <border>
      <left/>
      <right/>
      <top style="double">
        <color indexed="64"/>
      </top>
      <bottom style="medium">
        <color indexed="64"/>
      </bottom>
      <diagonal/>
    </border>
    <border>
      <left style="thin">
        <color auto="1"/>
      </left>
      <right/>
      <top style="medium">
        <color auto="1"/>
      </top>
      <bottom style="thin">
        <color auto="1"/>
      </bottom>
      <diagonal/>
    </border>
    <border>
      <left style="double">
        <color indexed="64"/>
      </left>
      <right/>
      <top style="double">
        <color indexed="64"/>
      </top>
      <bottom style="medium">
        <color indexed="64"/>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medium">
        <color auto="1"/>
      </right>
      <top style="double">
        <color auto="1"/>
      </top>
      <bottom style="medium">
        <color auto="1"/>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double">
        <color indexed="64"/>
      </left>
      <right/>
      <top style="medium">
        <color indexed="64"/>
      </top>
      <bottom style="double">
        <color indexed="64"/>
      </bottom>
      <diagonal/>
    </border>
    <border>
      <left/>
      <right style="double">
        <color indexed="64"/>
      </right>
      <top style="double">
        <color indexed="64"/>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auto="1"/>
      </top>
      <bottom style="thin">
        <color auto="1"/>
      </bottom>
      <diagonal/>
    </border>
    <border>
      <left/>
      <right style="thin">
        <color auto="1"/>
      </right>
      <top style="medium">
        <color auto="1"/>
      </top>
      <bottom style="thin">
        <color auto="1"/>
      </bottom>
      <diagonal/>
    </border>
    <border>
      <left style="thin">
        <color auto="1"/>
      </left>
      <right/>
      <top style="medium">
        <color auto="1"/>
      </top>
      <bottom style="thin">
        <color auto="1"/>
      </bottom>
      <diagonal/>
    </border>
    <border>
      <left/>
      <right/>
      <top style="medium">
        <color indexed="64"/>
      </top>
      <bottom/>
      <diagonal/>
    </border>
  </borders>
  <cellStyleXfs count="10">
    <xf numFmtId="0" fontId="0" fillId="0" borderId="0"/>
    <xf numFmtId="44" fontId="4" fillId="0" borderId="0" applyFont="0" applyFill="0" applyBorder="0" applyAlignment="0" applyProtection="0"/>
    <xf numFmtId="44" fontId="11" fillId="0" borderId="0" applyFont="0" applyFill="0" applyBorder="0" applyAlignment="0" applyProtection="0"/>
    <xf numFmtId="0" fontId="7" fillId="0" borderId="0" applyNumberFormat="0" applyFill="0" applyBorder="0" applyAlignment="0" applyProtection="0">
      <alignment vertical="top"/>
      <protection locked="0"/>
    </xf>
    <xf numFmtId="0" fontId="8" fillId="0" borderId="0">
      <alignment vertical="center"/>
    </xf>
    <xf numFmtId="43" fontId="16" fillId="0" borderId="0" applyFont="0" applyFill="0" applyBorder="0" applyAlignment="0" applyProtection="0"/>
    <xf numFmtId="0" fontId="4" fillId="0" borderId="0"/>
    <xf numFmtId="0" fontId="3" fillId="0" borderId="0"/>
    <xf numFmtId="0" fontId="2" fillId="0" borderId="0"/>
    <xf numFmtId="0" fontId="1" fillId="0" borderId="0"/>
  </cellStyleXfs>
  <cellXfs count="406">
    <xf numFmtId="0" fontId="0" fillId="0" borderId="0" xfId="0"/>
    <xf numFmtId="0" fontId="6" fillId="0" borderId="0" xfId="0" applyFont="1" applyAlignment="1">
      <alignment vertical="top" wrapText="1"/>
    </xf>
    <xf numFmtId="0" fontId="0" fillId="0" borderId="0" xfId="0" applyAlignment="1">
      <alignment vertical="top" wrapText="1"/>
    </xf>
    <xf numFmtId="0" fontId="0" fillId="0" borderId="1" xfId="0" applyBorder="1" applyAlignment="1">
      <alignment vertical="top" wrapText="1"/>
    </xf>
    <xf numFmtId="0" fontId="0" fillId="0" borderId="2" xfId="0" applyBorder="1" applyAlignment="1">
      <alignment vertical="top" wrapText="1"/>
    </xf>
    <xf numFmtId="0" fontId="0" fillId="0" borderId="3" xfId="0" applyBorder="1" applyAlignment="1">
      <alignment vertical="top" wrapText="1"/>
    </xf>
    <xf numFmtId="0" fontId="0" fillId="0" borderId="4" xfId="0" applyBorder="1" applyAlignment="1">
      <alignment vertical="top" wrapText="1"/>
    </xf>
    <xf numFmtId="0" fontId="0" fillId="0" borderId="5" xfId="0" applyBorder="1" applyAlignment="1">
      <alignment vertical="top" wrapText="1"/>
    </xf>
    <xf numFmtId="0" fontId="0" fillId="0" borderId="6" xfId="0" applyBorder="1" applyAlignment="1">
      <alignment vertical="top" wrapText="1"/>
    </xf>
    <xf numFmtId="0" fontId="6" fillId="0" borderId="0" xfId="0" applyFont="1" applyAlignment="1">
      <alignment horizontal="center" vertical="top" wrapText="1"/>
    </xf>
    <xf numFmtId="0" fontId="0" fillId="0" borderId="0" xfId="0" applyAlignment="1">
      <alignment horizontal="center" vertical="top" wrapText="1"/>
    </xf>
    <xf numFmtId="0" fontId="0" fillId="0" borderId="2" xfId="0" applyBorder="1" applyAlignment="1">
      <alignment horizontal="center" vertical="top" wrapText="1"/>
    </xf>
    <xf numFmtId="0" fontId="0" fillId="0" borderId="7" xfId="0" applyBorder="1" applyAlignment="1">
      <alignment horizontal="center" vertical="top" wrapText="1"/>
    </xf>
    <xf numFmtId="0" fontId="0" fillId="0" borderId="4" xfId="0" applyBorder="1" applyAlignment="1">
      <alignment horizontal="center" vertical="top" wrapText="1"/>
    </xf>
    <xf numFmtId="0" fontId="7" fillId="0" borderId="4" xfId="3" quotePrefix="1" applyNumberFormat="1" applyBorder="1" applyAlignment="1" applyProtection="1">
      <alignment horizontal="center" vertical="top" wrapText="1"/>
    </xf>
    <xf numFmtId="0" fontId="0" fillId="0" borderId="8" xfId="0" applyBorder="1" applyAlignment="1">
      <alignment horizontal="center" vertical="top" wrapText="1"/>
    </xf>
    <xf numFmtId="0" fontId="0" fillId="0" borderId="6" xfId="0" applyBorder="1" applyAlignment="1">
      <alignment horizontal="center" vertical="top" wrapText="1"/>
    </xf>
    <xf numFmtId="0" fontId="0" fillId="0" borderId="9" xfId="0" applyBorder="1" applyAlignment="1">
      <alignment horizontal="center" vertical="top" wrapText="1"/>
    </xf>
    <xf numFmtId="164" fontId="10" fillId="0" borderId="17" xfId="0" applyNumberFormat="1" applyFont="1" applyBorder="1" applyAlignment="1">
      <alignment horizontal="center" vertical="center"/>
    </xf>
    <xf numFmtId="164" fontId="10" fillId="0" borderId="20" xfId="0" applyNumberFormat="1" applyFont="1" applyBorder="1" applyAlignment="1">
      <alignment horizontal="center" vertical="center"/>
    </xf>
    <xf numFmtId="0" fontId="9" fillId="0" borderId="15" xfId="0" applyFont="1" applyBorder="1" applyAlignment="1" applyProtection="1">
      <alignment horizontal="center"/>
      <protection locked="0"/>
    </xf>
    <xf numFmtId="0" fontId="6" fillId="2" borderId="0" xfId="0" applyFont="1" applyFill="1" applyAlignment="1" applyProtection="1">
      <alignment horizontal="right" vertical="center"/>
      <protection locked="0"/>
    </xf>
    <xf numFmtId="0" fontId="4" fillId="0" borderId="0" xfId="0" applyFont="1"/>
    <xf numFmtId="0" fontId="4" fillId="2" borderId="0" xfId="0" applyFont="1" applyFill="1" applyAlignment="1" applyProtection="1">
      <alignment vertical="center"/>
      <protection locked="0"/>
    </xf>
    <xf numFmtId="0" fontId="6" fillId="0" borderId="0" xfId="0" applyFont="1" applyAlignment="1">
      <alignment vertical="center" wrapText="1"/>
    </xf>
    <xf numFmtId="0" fontId="19" fillId="0" borderId="0" xfId="9" applyFont="1" applyAlignment="1">
      <alignment vertical="top" wrapText="1"/>
    </xf>
    <xf numFmtId="0" fontId="9" fillId="0" borderId="0" xfId="9" applyFont="1" applyAlignment="1">
      <alignment vertical="top"/>
    </xf>
    <xf numFmtId="0" fontId="4" fillId="0" borderId="0" xfId="9" applyFont="1" applyAlignment="1" applyProtection="1">
      <alignment vertical="top"/>
      <protection locked="0"/>
    </xf>
    <xf numFmtId="0" fontId="20" fillId="0" borderId="0" xfId="9" applyFont="1" applyAlignment="1">
      <alignment vertical="top"/>
    </xf>
    <xf numFmtId="0" fontId="21" fillId="4" borderId="0" xfId="9" applyFont="1" applyFill="1" applyAlignment="1">
      <alignment horizontal="left" vertical="center" wrapText="1"/>
    </xf>
    <xf numFmtId="0" fontId="21" fillId="4" borderId="0" xfId="9" applyFont="1" applyFill="1" applyAlignment="1">
      <alignment horizontal="left" vertical="center"/>
    </xf>
    <xf numFmtId="0" fontId="21" fillId="4" borderId="0" xfId="9" applyFont="1" applyFill="1" applyAlignment="1">
      <alignment horizontal="left" wrapText="1"/>
    </xf>
    <xf numFmtId="0" fontId="4" fillId="0" borderId="0" xfId="9" applyFont="1" applyAlignment="1" applyProtection="1">
      <alignment vertical="center"/>
      <protection locked="0"/>
    </xf>
    <xf numFmtId="0" fontId="20" fillId="0" borderId="0" xfId="9" applyFont="1"/>
    <xf numFmtId="0" fontId="19" fillId="0" borderId="0" xfId="9" applyFont="1" applyAlignment="1">
      <alignment horizontal="left" vertical="top" wrapText="1"/>
    </xf>
    <xf numFmtId="0" fontId="19" fillId="0" borderId="0" xfId="9" applyFont="1" applyAlignment="1">
      <alignment horizontal="left" vertical="top"/>
    </xf>
    <xf numFmtId="0" fontId="9" fillId="0" borderId="0" xfId="9" applyFont="1" applyAlignment="1">
      <alignment vertical="top" wrapText="1"/>
    </xf>
    <xf numFmtId="0" fontId="19" fillId="0" borderId="0" xfId="9" applyFont="1" applyAlignment="1">
      <alignment vertical="top"/>
    </xf>
    <xf numFmtId="14" fontId="19" fillId="0" borderId="0" xfId="9" applyNumberFormat="1" applyFont="1" applyAlignment="1">
      <alignment horizontal="left" vertical="top" wrapText="1"/>
    </xf>
    <xf numFmtId="0" fontId="4" fillId="0" borderId="0" xfId="0" applyFont="1" applyAlignment="1" applyProtection="1">
      <alignment vertical="center"/>
      <protection locked="0"/>
    </xf>
    <xf numFmtId="0" fontId="6" fillId="0" borderId="0" xfId="0" applyFont="1" applyAlignment="1" applyProtection="1">
      <alignment horizontal="right" vertical="center"/>
      <protection locked="0"/>
    </xf>
    <xf numFmtId="0" fontId="6" fillId="0" borderId="0" xfId="0" applyFont="1" applyAlignment="1" applyProtection="1">
      <alignment horizontal="left" vertical="center"/>
      <protection locked="0"/>
    </xf>
    <xf numFmtId="0" fontId="6" fillId="0" borderId="0" xfId="0" applyFont="1" applyAlignment="1" applyProtection="1">
      <alignment vertical="center"/>
      <protection locked="0"/>
    </xf>
    <xf numFmtId="0" fontId="6" fillId="0" borderId="0" xfId="0" applyFont="1" applyAlignment="1">
      <alignment vertical="center"/>
    </xf>
    <xf numFmtId="14" fontId="4" fillId="0" borderId="0" xfId="0" applyNumberFormat="1" applyFont="1" applyAlignment="1">
      <alignment horizontal="center" vertical="center"/>
    </xf>
    <xf numFmtId="0" fontId="4" fillId="0" borderId="0" xfId="0" applyFont="1" applyAlignment="1">
      <alignment vertical="center"/>
    </xf>
    <xf numFmtId="167" fontId="4" fillId="0" borderId="0" xfId="0" applyNumberFormat="1" applyFont="1" applyAlignment="1" applyProtection="1">
      <alignment vertical="center"/>
      <protection locked="0"/>
    </xf>
    <xf numFmtId="0" fontId="4" fillId="0" borderId="0" xfId="0" applyFont="1" applyAlignment="1" applyProtection="1">
      <alignment horizontal="right" vertical="center"/>
      <protection locked="0"/>
    </xf>
    <xf numFmtId="164" fontId="4" fillId="0" borderId="0" xfId="0" applyNumberFormat="1" applyFont="1" applyAlignment="1" applyProtection="1">
      <alignment vertical="center"/>
      <protection locked="0"/>
    </xf>
    <xf numFmtId="14" fontId="4" fillId="0" borderId="0" xfId="0" applyNumberFormat="1" applyFont="1" applyAlignment="1" applyProtection="1">
      <alignment horizontal="center" vertical="center"/>
      <protection locked="0"/>
    </xf>
    <xf numFmtId="0" fontId="6" fillId="0" borderId="13" xfId="0" applyFont="1" applyBorder="1" applyAlignment="1" applyProtection="1">
      <alignment horizontal="center"/>
      <protection locked="0"/>
    </xf>
    <xf numFmtId="0" fontId="9" fillId="0" borderId="15" xfId="4" applyFont="1" applyBorder="1" applyAlignment="1" applyProtection="1">
      <alignment horizontal="center"/>
      <protection locked="0"/>
    </xf>
    <xf numFmtId="1" fontId="5" fillId="0" borderId="10" xfId="0" applyNumberFormat="1" applyFont="1" applyBorder="1" applyAlignment="1" applyProtection="1">
      <alignment horizontal="center" vertical="center"/>
      <protection locked="0"/>
    </xf>
    <xf numFmtId="14" fontId="5" fillId="0" borderId="10" xfId="0" applyNumberFormat="1" applyFont="1" applyBorder="1" applyAlignment="1" applyProtection="1">
      <alignment horizontal="center" vertical="center"/>
      <protection locked="0"/>
    </xf>
    <xf numFmtId="43" fontId="5" fillId="0" borderId="10" xfId="5" applyFont="1" applyBorder="1" applyAlignment="1" applyProtection="1">
      <alignment horizontal="center" vertical="center"/>
      <protection locked="0"/>
    </xf>
    <xf numFmtId="44" fontId="5" fillId="0" borderId="10" xfId="1" applyFont="1" applyFill="1" applyBorder="1" applyAlignment="1" applyProtection="1">
      <alignment vertical="center"/>
      <protection locked="0"/>
    </xf>
    <xf numFmtId="165" fontId="5" fillId="0" borderId="0" xfId="0" applyNumberFormat="1" applyFont="1" applyAlignment="1">
      <alignment vertical="center"/>
    </xf>
    <xf numFmtId="0" fontId="6" fillId="2" borderId="0" xfId="0" applyFont="1" applyFill="1" applyAlignment="1" applyProtection="1">
      <alignment horizontal="center" vertical="center"/>
      <protection locked="0"/>
    </xf>
    <xf numFmtId="0" fontId="15" fillId="3" borderId="16" xfId="0" applyFont="1" applyFill="1" applyBorder="1" applyAlignment="1">
      <alignment vertical="center"/>
    </xf>
    <xf numFmtId="0" fontId="15" fillId="3" borderId="10" xfId="0" applyFont="1" applyFill="1" applyBorder="1" applyAlignment="1">
      <alignment vertical="center"/>
    </xf>
    <xf numFmtId="14" fontId="5" fillId="3" borderId="10" xfId="0" applyNumberFormat="1" applyFont="1" applyFill="1" applyBorder="1" applyAlignment="1">
      <alignment horizontal="center" vertical="center"/>
    </xf>
    <xf numFmtId="43" fontId="5" fillId="3" borderId="22" xfId="5" applyFont="1" applyFill="1" applyBorder="1" applyAlignment="1" applyProtection="1">
      <alignment vertical="center"/>
    </xf>
    <xf numFmtId="43" fontId="4" fillId="3" borderId="22" xfId="5" applyFont="1" applyFill="1" applyBorder="1" applyAlignment="1" applyProtection="1">
      <alignment vertical="center"/>
    </xf>
    <xf numFmtId="0" fontId="15" fillId="0" borderId="22" xfId="0" applyFont="1" applyBorder="1" applyAlignment="1">
      <alignment vertical="center"/>
    </xf>
    <xf numFmtId="43" fontId="5" fillId="0" borderId="10" xfId="5" applyFont="1" applyBorder="1" applyAlignment="1" applyProtection="1">
      <alignment horizontal="center" vertical="center"/>
    </xf>
    <xf numFmtId="44" fontId="5" fillId="0" borderId="10" xfId="1" applyFont="1" applyFill="1" applyBorder="1" applyAlignment="1" applyProtection="1">
      <alignment vertical="center"/>
    </xf>
    <xf numFmtId="0" fontId="15" fillId="0" borderId="0" xfId="0" applyFont="1" applyAlignment="1">
      <alignment vertical="center"/>
    </xf>
    <xf numFmtId="14" fontId="5" fillId="0" borderId="0" xfId="0" applyNumberFormat="1" applyFont="1" applyAlignment="1">
      <alignment horizontal="center" vertical="center"/>
    </xf>
    <xf numFmtId="0" fontId="12" fillId="0" borderId="0" xfId="0" applyFont="1" applyAlignment="1">
      <alignment horizontal="center" vertical="center"/>
    </xf>
    <xf numFmtId="0" fontId="5" fillId="0" borderId="0" xfId="0" applyFont="1" applyAlignment="1">
      <alignment vertical="center"/>
    </xf>
    <xf numFmtId="0" fontId="4" fillId="2" borderId="19" xfId="0" applyFont="1" applyFill="1" applyBorder="1" applyAlignment="1">
      <alignment horizontal="center" vertical="center"/>
    </xf>
    <xf numFmtId="0" fontId="4" fillId="2" borderId="17" xfId="0" applyFont="1" applyFill="1" applyBorder="1" applyAlignment="1">
      <alignment horizontal="center" vertical="center"/>
    </xf>
    <xf numFmtId="0" fontId="6" fillId="0" borderId="13" xfId="0" applyFont="1" applyBorder="1" applyAlignment="1">
      <alignment vertical="center"/>
    </xf>
    <xf numFmtId="0" fontId="6" fillId="0" borderId="0" xfId="0" applyFont="1" applyAlignment="1">
      <alignment horizontal="right" vertical="top"/>
    </xf>
    <xf numFmtId="0" fontId="4" fillId="0" borderId="0" xfId="0" applyFont="1" applyAlignment="1">
      <alignment vertical="top"/>
    </xf>
    <xf numFmtId="0" fontId="4" fillId="0" borderId="0" xfId="0" applyFont="1" applyAlignment="1">
      <alignment horizontal="right" vertical="top" wrapText="1"/>
    </xf>
    <xf numFmtId="0" fontId="4" fillId="0" borderId="0" xfId="0" applyFont="1" applyAlignment="1">
      <alignment horizontal="right" vertical="top"/>
    </xf>
    <xf numFmtId="0" fontId="4" fillId="0" borderId="0" xfId="0" applyFont="1" applyAlignment="1" applyProtection="1">
      <alignment vertical="top"/>
      <protection locked="0"/>
    </xf>
    <xf numFmtId="0" fontId="15" fillId="0" borderId="0" xfId="0" applyFont="1" applyAlignment="1">
      <alignment vertical="center" wrapText="1"/>
    </xf>
    <xf numFmtId="14" fontId="15" fillId="5" borderId="17" xfId="0" applyNumberFormat="1" applyFont="1" applyFill="1" applyBorder="1" applyAlignment="1">
      <alignment horizontal="center" vertical="center" textRotation="90" wrapText="1"/>
    </xf>
    <xf numFmtId="14" fontId="5" fillId="5" borderId="17" xfId="0" applyNumberFormat="1" applyFont="1" applyFill="1" applyBorder="1" applyAlignment="1">
      <alignment horizontal="center" vertical="center"/>
    </xf>
    <xf numFmtId="44" fontId="15" fillId="5" borderId="17" xfId="1" applyFont="1" applyFill="1" applyBorder="1" applyAlignment="1" applyProtection="1">
      <alignment vertical="center" wrapText="1"/>
    </xf>
    <xf numFmtId="42" fontId="5" fillId="5" borderId="17" xfId="1" applyNumberFormat="1" applyFont="1" applyFill="1" applyBorder="1" applyAlignment="1" applyProtection="1">
      <alignment horizontal="center" vertical="center" wrapText="1"/>
    </xf>
    <xf numFmtId="8" fontId="15" fillId="5" borderId="17" xfId="1" applyNumberFormat="1" applyFont="1" applyFill="1" applyBorder="1" applyAlignment="1" applyProtection="1">
      <alignment horizontal="center" vertical="center" wrapText="1"/>
    </xf>
    <xf numFmtId="42" fontId="15" fillId="5" borderId="17" xfId="1" applyNumberFormat="1" applyFont="1" applyFill="1" applyBorder="1" applyAlignment="1" applyProtection="1">
      <alignment horizontal="center" vertical="center" wrapText="1"/>
    </xf>
    <xf numFmtId="44" fontId="15" fillId="5" borderId="17" xfId="1" applyFont="1" applyFill="1" applyBorder="1" applyAlignment="1" applyProtection="1">
      <alignment horizontal="center" vertical="center" wrapText="1"/>
    </xf>
    <xf numFmtId="42" fontId="15" fillId="5" borderId="19" xfId="1" applyNumberFormat="1" applyFont="1" applyFill="1" applyBorder="1" applyAlignment="1" applyProtection="1">
      <alignment horizontal="center" vertical="center" wrapText="1"/>
    </xf>
    <xf numFmtId="8" fontId="15" fillId="5" borderId="19" xfId="1" applyNumberFormat="1" applyFont="1" applyFill="1" applyBorder="1" applyAlignment="1" applyProtection="1">
      <alignment horizontal="center" vertical="center" wrapText="1"/>
    </xf>
    <xf numFmtId="44" fontId="5" fillId="5" borderId="10" xfId="1" applyFont="1" applyFill="1" applyBorder="1" applyAlignment="1" applyProtection="1">
      <alignment vertical="center"/>
    </xf>
    <xf numFmtId="0" fontId="5" fillId="5" borderId="22" xfId="0" applyFont="1" applyFill="1" applyBorder="1" applyAlignment="1">
      <alignment vertical="center"/>
    </xf>
    <xf numFmtId="0" fontId="5" fillId="5" borderId="24" xfId="0" applyFont="1" applyFill="1" applyBorder="1" applyAlignment="1">
      <alignment vertical="center"/>
    </xf>
    <xf numFmtId="44" fontId="5" fillId="5" borderId="23" xfId="1" applyFont="1" applyFill="1" applyBorder="1" applyAlignment="1" applyProtection="1">
      <alignment vertical="center"/>
    </xf>
    <xf numFmtId="0" fontId="4" fillId="5" borderId="22" xfId="0" applyFont="1" applyFill="1" applyBorder="1" applyAlignment="1">
      <alignment vertical="center"/>
    </xf>
    <xf numFmtId="165" fontId="5" fillId="5" borderId="11" xfId="0" applyNumberFormat="1" applyFont="1" applyFill="1" applyBorder="1" applyAlignment="1">
      <alignment vertical="center"/>
    </xf>
    <xf numFmtId="42" fontId="5" fillId="5" borderId="11" xfId="0" applyNumberFormat="1" applyFont="1" applyFill="1" applyBorder="1" applyAlignment="1">
      <alignment vertical="center"/>
    </xf>
    <xf numFmtId="165" fontId="15" fillId="5" borderId="11" xfId="0" applyNumberFormat="1" applyFont="1" applyFill="1" applyBorder="1" applyAlignment="1">
      <alignment vertical="center"/>
    </xf>
    <xf numFmtId="165" fontId="12" fillId="5" borderId="47" xfId="0" applyNumberFormat="1" applyFont="1" applyFill="1" applyBorder="1" applyAlignment="1">
      <alignment vertical="center"/>
    </xf>
    <xf numFmtId="165" fontId="12" fillId="5" borderId="11" xfId="0" applyNumberFormat="1" applyFont="1" applyFill="1" applyBorder="1" applyAlignment="1">
      <alignment vertical="center"/>
    </xf>
    <xf numFmtId="0" fontId="6" fillId="5" borderId="57" xfId="0" applyFont="1" applyFill="1" applyBorder="1" applyAlignment="1">
      <alignment vertical="top"/>
    </xf>
    <xf numFmtId="0" fontId="6" fillId="5" borderId="35" xfId="0" applyFont="1" applyFill="1" applyBorder="1" applyAlignment="1">
      <alignment vertical="top"/>
    </xf>
    <xf numFmtId="0" fontId="6" fillId="5" borderId="36" xfId="0" applyFont="1" applyFill="1" applyBorder="1" applyAlignment="1">
      <alignment vertical="top"/>
    </xf>
    <xf numFmtId="0" fontId="6" fillId="5" borderId="58" xfId="0" applyFont="1" applyFill="1" applyBorder="1" applyAlignment="1">
      <alignment vertical="top"/>
    </xf>
    <xf numFmtId="0" fontId="6" fillId="5" borderId="0" xfId="0" applyFont="1" applyFill="1" applyAlignment="1">
      <alignment vertical="top"/>
    </xf>
    <xf numFmtId="0" fontId="6" fillId="5" borderId="13" xfId="0" applyFont="1" applyFill="1" applyBorder="1" applyAlignment="1">
      <alignment vertical="top"/>
    </xf>
    <xf numFmtId="0" fontId="6" fillId="5" borderId="58" xfId="0" applyFont="1" applyFill="1" applyBorder="1" applyAlignment="1">
      <alignment horizontal="center" vertical="center"/>
    </xf>
    <xf numFmtId="0" fontId="5" fillId="5" borderId="18" xfId="0" applyFont="1" applyFill="1" applyBorder="1" applyAlignment="1">
      <alignment horizontal="left" vertical="center"/>
    </xf>
    <xf numFmtId="1" fontId="5" fillId="5" borderId="18" xfId="0" applyNumberFormat="1" applyFont="1" applyFill="1" applyBorder="1" applyAlignment="1">
      <alignment horizontal="center" vertical="center"/>
    </xf>
    <xf numFmtId="0" fontId="5" fillId="5" borderId="18" xfId="0" applyFont="1" applyFill="1" applyBorder="1" applyAlignment="1">
      <alignment vertical="center"/>
    </xf>
    <xf numFmtId="1" fontId="4" fillId="5" borderId="37" xfId="0" applyNumberFormat="1" applyFont="1" applyFill="1" applyBorder="1" applyAlignment="1">
      <alignment horizontal="center" vertical="center"/>
    </xf>
    <xf numFmtId="0" fontId="6" fillId="5" borderId="58" xfId="0" applyFont="1" applyFill="1" applyBorder="1" applyAlignment="1">
      <alignment vertical="center"/>
    </xf>
    <xf numFmtId="1" fontId="6" fillId="5" borderId="0" xfId="0" applyNumberFormat="1" applyFont="1" applyFill="1" applyAlignment="1">
      <alignment horizontal="center" vertical="center"/>
    </xf>
    <xf numFmtId="0" fontId="6" fillId="5" borderId="0" xfId="0" applyFont="1" applyFill="1" applyAlignment="1">
      <alignment vertical="center"/>
    </xf>
    <xf numFmtId="1" fontId="4" fillId="5" borderId="0" xfId="0" applyNumberFormat="1" applyFont="1" applyFill="1" applyAlignment="1">
      <alignment horizontal="center" vertical="center"/>
    </xf>
    <xf numFmtId="0" fontId="4" fillId="5" borderId="0" xfId="0" applyFont="1" applyFill="1" applyAlignment="1">
      <alignment vertical="center"/>
    </xf>
    <xf numFmtId="1" fontId="4" fillId="5" borderId="13" xfId="0" applyNumberFormat="1" applyFont="1" applyFill="1" applyBorder="1" applyAlignment="1">
      <alignment horizontal="center" vertical="center"/>
    </xf>
    <xf numFmtId="0" fontId="6" fillId="5" borderId="59" xfId="0" applyFont="1" applyFill="1" applyBorder="1" applyAlignment="1">
      <alignment horizontal="center" vertical="center"/>
    </xf>
    <xf numFmtId="0" fontId="5" fillId="5" borderId="38" xfId="0" applyFont="1" applyFill="1" applyBorder="1" applyAlignment="1">
      <alignment horizontal="left" vertical="center"/>
    </xf>
    <xf numFmtId="0" fontId="5" fillId="5" borderId="38" xfId="0" applyFont="1" applyFill="1" applyBorder="1" applyAlignment="1">
      <alignment vertical="center"/>
    </xf>
    <xf numFmtId="1" fontId="4" fillId="5" borderId="39" xfId="0" applyNumberFormat="1" applyFont="1" applyFill="1" applyBorder="1" applyAlignment="1">
      <alignment horizontal="center" vertical="center"/>
    </xf>
    <xf numFmtId="164" fontId="10" fillId="5" borderId="21" xfId="0" applyNumberFormat="1" applyFont="1" applyFill="1" applyBorder="1" applyAlignment="1">
      <alignment horizontal="center" vertical="center"/>
    </xf>
    <xf numFmtId="0" fontId="6" fillId="5" borderId="55" xfId="0" applyFont="1" applyFill="1" applyBorder="1" applyAlignment="1">
      <alignment horizontal="center" vertical="center" wrapText="1"/>
    </xf>
    <xf numFmtId="8" fontId="4" fillId="0" borderId="11" xfId="0" applyNumberFormat="1" applyFont="1" applyBorder="1" applyAlignment="1">
      <alignment vertical="center"/>
    </xf>
    <xf numFmtId="8" fontId="4" fillId="5" borderId="56" xfId="0" applyNumberFormat="1" applyFont="1" applyFill="1" applyBorder="1" applyAlignment="1">
      <alignment vertical="center"/>
    </xf>
    <xf numFmtId="0" fontId="14" fillId="0" borderId="13" xfId="0" applyFont="1" applyBorder="1" applyAlignment="1">
      <alignment vertical="center"/>
    </xf>
    <xf numFmtId="0" fontId="4" fillId="0" borderId="0" xfId="0" applyFont="1" applyAlignment="1" applyProtection="1">
      <alignment vertical="top" wrapText="1"/>
      <protection locked="0"/>
    </xf>
    <xf numFmtId="0" fontId="6" fillId="5" borderId="17" xfId="0" applyFont="1" applyFill="1" applyBorder="1" applyAlignment="1">
      <alignment horizontal="center" vertical="center"/>
    </xf>
    <xf numFmtId="0" fontId="14" fillId="0" borderId="0" xfId="0" applyFont="1" applyAlignment="1">
      <alignment vertical="center"/>
    </xf>
    <xf numFmtId="0" fontId="4" fillId="0" borderId="31" xfId="0" applyFont="1" applyBorder="1" applyAlignment="1" applyProtection="1">
      <alignment vertical="top" wrapText="1"/>
      <protection locked="0"/>
    </xf>
    <xf numFmtId="0" fontId="4" fillId="0" borderId="31" xfId="0" applyFont="1" applyBorder="1" applyAlignment="1" applyProtection="1">
      <alignment vertical="center"/>
      <protection locked="0"/>
    </xf>
    <xf numFmtId="0" fontId="4" fillId="0" borderId="0" xfId="0" applyFont="1" applyAlignment="1">
      <alignment horizontal="left" vertical="center" wrapText="1"/>
    </xf>
    <xf numFmtId="0" fontId="4" fillId="0" borderId="0" xfId="0" applyFont="1" applyAlignment="1">
      <alignment horizontal="center" vertical="center"/>
    </xf>
    <xf numFmtId="0" fontId="6" fillId="0" borderId="0" xfId="0" applyFont="1" applyAlignment="1">
      <alignment horizontal="right" vertical="center"/>
    </xf>
    <xf numFmtId="0" fontId="6" fillId="5" borderId="19" xfId="0" applyFont="1" applyFill="1" applyBorder="1" applyAlignment="1">
      <alignment horizontal="center" vertical="center"/>
    </xf>
    <xf numFmtId="0" fontId="15" fillId="5" borderId="17" xfId="0" applyFont="1" applyFill="1" applyBorder="1" applyAlignment="1">
      <alignment horizontal="center" vertical="center" textRotation="90" wrapText="1"/>
    </xf>
    <xf numFmtId="0" fontId="15" fillId="5" borderId="19" xfId="0" applyFont="1" applyFill="1" applyBorder="1" applyAlignment="1">
      <alignment horizontal="center" vertical="center" textRotation="90" wrapText="1"/>
    </xf>
    <xf numFmtId="0" fontId="14" fillId="0" borderId="0" xfId="0" applyFont="1" applyAlignment="1">
      <alignment horizontal="center" vertical="center"/>
    </xf>
    <xf numFmtId="0" fontId="6" fillId="0" borderId="0" xfId="0" applyFont="1" applyAlignment="1" applyProtection="1">
      <alignment horizontal="center" vertical="center"/>
      <protection locked="0"/>
    </xf>
    <xf numFmtId="0" fontId="12" fillId="0" borderId="17" xfId="0" applyFont="1" applyBorder="1" applyAlignment="1">
      <alignment horizontal="center" vertical="center"/>
    </xf>
    <xf numFmtId="0" fontId="12" fillId="0" borderId="58" xfId="0" applyFont="1" applyBorder="1" applyAlignment="1">
      <alignment vertical="center"/>
    </xf>
    <xf numFmtId="0" fontId="15" fillId="0" borderId="58" xfId="0" applyFont="1" applyBorder="1" applyAlignment="1">
      <alignment vertical="center" wrapText="1"/>
    </xf>
    <xf numFmtId="8" fontId="22" fillId="5" borderId="17" xfId="1" applyNumberFormat="1" applyFont="1" applyFill="1" applyBorder="1" applyAlignment="1" applyProtection="1">
      <alignment horizontal="center" vertical="center" wrapText="1"/>
    </xf>
    <xf numFmtId="0" fontId="4" fillId="0" borderId="0" xfId="0" applyFont="1" applyAlignment="1">
      <alignment vertical="top" wrapText="1"/>
    </xf>
    <xf numFmtId="0" fontId="14" fillId="0" borderId="58" xfId="0" applyFont="1" applyBorder="1" applyAlignment="1">
      <alignment vertical="center"/>
    </xf>
    <xf numFmtId="165" fontId="5" fillId="5" borderId="47" xfId="0" applyNumberFormat="1" applyFont="1" applyFill="1" applyBorder="1" applyAlignment="1">
      <alignment vertical="center"/>
    </xf>
    <xf numFmtId="0" fontId="4" fillId="5" borderId="17" xfId="0" applyFont="1" applyFill="1" applyBorder="1" applyAlignment="1">
      <alignment vertical="center"/>
    </xf>
    <xf numFmtId="0" fontId="24" fillId="0" borderId="31" xfId="0" applyFont="1" applyBorder="1" applyAlignment="1" applyProtection="1">
      <alignment vertical="center"/>
      <protection locked="0"/>
    </xf>
    <xf numFmtId="41" fontId="23" fillId="5" borderId="17" xfId="0" applyNumberFormat="1" applyFont="1" applyFill="1" applyBorder="1" applyAlignment="1">
      <alignment horizontal="center" vertical="center" wrapText="1"/>
    </xf>
    <xf numFmtId="0" fontId="22" fillId="5" borderId="17" xfId="0" applyFont="1" applyFill="1" applyBorder="1" applyAlignment="1">
      <alignment horizontal="center" vertical="center" wrapText="1"/>
    </xf>
    <xf numFmtId="0" fontId="4" fillId="0" borderId="28" xfId="0" applyFont="1" applyBorder="1" applyAlignment="1" applyProtection="1">
      <alignment vertical="top" wrapText="1"/>
      <protection locked="0"/>
    </xf>
    <xf numFmtId="0" fontId="19" fillId="0" borderId="0" xfId="9" applyFont="1" applyAlignment="1">
      <alignment horizontal="left" vertical="center" wrapText="1"/>
    </xf>
    <xf numFmtId="0" fontId="9" fillId="0" borderId="0" xfId="9" applyFont="1" applyAlignment="1">
      <alignment horizontal="left" vertical="center" wrapText="1"/>
    </xf>
    <xf numFmtId="0" fontId="9" fillId="0" borderId="0" xfId="9" applyFont="1" applyAlignment="1">
      <alignment horizontal="left" vertical="top" wrapText="1"/>
    </xf>
    <xf numFmtId="0" fontId="15" fillId="3" borderId="14" xfId="0" applyFont="1" applyFill="1" applyBorder="1" applyAlignment="1">
      <alignment vertical="center"/>
    </xf>
    <xf numFmtId="0" fontId="5" fillId="0" borderId="15" xfId="0" applyFont="1" applyBorder="1" applyAlignment="1" applyProtection="1">
      <alignment horizontal="center"/>
      <protection locked="0"/>
    </xf>
    <xf numFmtId="0" fontId="5" fillId="0" borderId="15" xfId="4" applyFont="1" applyBorder="1" applyAlignment="1" applyProtection="1">
      <alignment horizontal="center"/>
      <protection locked="0"/>
    </xf>
    <xf numFmtId="0" fontId="15" fillId="0" borderId="0" xfId="0" applyFont="1" applyAlignment="1">
      <alignment horizontal="right" vertical="center"/>
    </xf>
    <xf numFmtId="0" fontId="15" fillId="0" borderId="17" xfId="0" applyFont="1" applyBorder="1" applyAlignment="1">
      <alignment horizontal="center" vertical="center"/>
    </xf>
    <xf numFmtId="0" fontId="15" fillId="0" borderId="58" xfId="0" applyFont="1" applyBorder="1" applyAlignment="1">
      <alignment vertical="center"/>
    </xf>
    <xf numFmtId="0" fontId="15" fillId="0" borderId="0" xfId="0" applyFont="1" applyAlignment="1" applyProtection="1">
      <alignment horizontal="right" vertical="center"/>
      <protection locked="0"/>
    </xf>
    <xf numFmtId="0" fontId="15" fillId="2" borderId="0" xfId="0" applyFont="1" applyFill="1" applyAlignment="1" applyProtection="1">
      <alignment horizontal="right" vertical="center"/>
      <protection locked="0"/>
    </xf>
    <xf numFmtId="0" fontId="15" fillId="0" borderId="13" xfId="0" applyFont="1" applyBorder="1" applyAlignment="1" applyProtection="1">
      <alignment horizontal="center"/>
      <protection locked="0"/>
    </xf>
    <xf numFmtId="0" fontId="15" fillId="2" borderId="0" xfId="0" applyFont="1" applyFill="1" applyAlignment="1" applyProtection="1">
      <alignment horizontal="center" vertical="center"/>
      <protection locked="0"/>
    </xf>
    <xf numFmtId="0" fontId="5" fillId="0" borderId="0" xfId="0" applyFont="1" applyAlignment="1">
      <alignment horizontal="center" vertical="center"/>
    </xf>
    <xf numFmtId="0" fontId="5" fillId="0" borderId="0" xfId="0" applyFont="1"/>
    <xf numFmtId="0" fontId="15" fillId="0" borderId="0" xfId="0" applyFont="1" applyAlignment="1">
      <alignment horizontal="right" vertical="top"/>
    </xf>
    <xf numFmtId="0" fontId="19" fillId="6" borderId="0" xfId="9" applyFont="1" applyFill="1" applyAlignment="1">
      <alignment horizontal="left" vertical="top" wrapText="1"/>
    </xf>
    <xf numFmtId="14" fontId="19" fillId="6" borderId="0" xfId="9" applyNumberFormat="1" applyFont="1" applyFill="1" applyAlignment="1">
      <alignment horizontal="left" vertical="top" wrapText="1"/>
    </xf>
    <xf numFmtId="0" fontId="19" fillId="6" borderId="0" xfId="9" applyFont="1" applyFill="1" applyAlignment="1">
      <alignment vertical="top" wrapText="1"/>
    </xf>
    <xf numFmtId="0" fontId="19" fillId="6" borderId="0" xfId="9" applyFont="1" applyFill="1" applyAlignment="1">
      <alignment horizontal="left" vertical="top" wrapText="1" indent="3"/>
    </xf>
    <xf numFmtId="0" fontId="15" fillId="6" borderId="17" xfId="0" applyFont="1" applyFill="1" applyBorder="1" applyAlignment="1">
      <alignment horizontal="center" vertical="center" textRotation="90" wrapText="1"/>
    </xf>
    <xf numFmtId="14" fontId="15" fillId="6" borderId="17" xfId="0" applyNumberFormat="1" applyFont="1" applyFill="1" applyBorder="1" applyAlignment="1">
      <alignment horizontal="center" vertical="center" textRotation="90" wrapText="1"/>
    </xf>
    <xf numFmtId="0" fontId="15" fillId="6" borderId="19" xfId="0" applyFont="1" applyFill="1" applyBorder="1" applyAlignment="1">
      <alignment horizontal="center" vertical="center" textRotation="90" wrapText="1"/>
    </xf>
    <xf numFmtId="14" fontId="5" fillId="6" borderId="17" xfId="0" applyNumberFormat="1" applyFont="1" applyFill="1" applyBorder="1" applyAlignment="1">
      <alignment horizontal="center" vertical="center"/>
    </xf>
    <xf numFmtId="41" fontId="5" fillId="6" borderId="17" xfId="0" applyNumberFormat="1" applyFont="1" applyFill="1" applyBorder="1" applyAlignment="1">
      <alignment horizontal="center" vertical="center" wrapText="1"/>
    </xf>
    <xf numFmtId="44" fontId="15" fillId="6" borderId="17" xfId="1" applyFont="1" applyFill="1" applyBorder="1" applyAlignment="1" applyProtection="1">
      <alignment vertical="center" wrapText="1"/>
    </xf>
    <xf numFmtId="42" fontId="5" fillId="6" borderId="17" xfId="1" applyNumberFormat="1" applyFont="1" applyFill="1" applyBorder="1" applyAlignment="1" applyProtection="1">
      <alignment horizontal="center" vertical="center" wrapText="1"/>
    </xf>
    <xf numFmtId="8" fontId="15" fillId="6" borderId="17" xfId="1" applyNumberFormat="1" applyFont="1" applyFill="1" applyBorder="1" applyAlignment="1" applyProtection="1">
      <alignment horizontal="center" vertical="center" wrapText="1"/>
    </xf>
    <xf numFmtId="42" fontId="15" fillId="6" borderId="17" xfId="1" applyNumberFormat="1" applyFont="1" applyFill="1" applyBorder="1" applyAlignment="1" applyProtection="1">
      <alignment horizontal="center" vertical="center" wrapText="1"/>
    </xf>
    <xf numFmtId="44" fontId="15" fillId="6" borderId="17" xfId="1" applyFont="1" applyFill="1" applyBorder="1" applyAlignment="1" applyProtection="1">
      <alignment horizontal="center" vertical="center" wrapText="1"/>
    </xf>
    <xf numFmtId="42" fontId="15" fillId="6" borderId="19" xfId="1" applyNumberFormat="1" applyFont="1" applyFill="1" applyBorder="1" applyAlignment="1" applyProtection="1">
      <alignment horizontal="center" vertical="center" wrapText="1"/>
    </xf>
    <xf numFmtId="8" fontId="15" fillId="6" borderId="19" xfId="1" applyNumberFormat="1" applyFont="1" applyFill="1" applyBorder="1" applyAlignment="1" applyProtection="1">
      <alignment horizontal="center" vertical="center" wrapText="1"/>
    </xf>
    <xf numFmtId="0" fontId="4" fillId="6" borderId="17" xfId="0" applyFont="1" applyFill="1" applyBorder="1" applyAlignment="1">
      <alignment vertical="center"/>
    </xf>
    <xf numFmtId="44" fontId="5" fillId="6" borderId="10" xfId="1" applyFont="1" applyFill="1" applyBorder="1" applyAlignment="1" applyProtection="1">
      <alignment vertical="center"/>
    </xf>
    <xf numFmtId="0" fontId="5" fillId="6" borderId="22" xfId="0" applyFont="1" applyFill="1" applyBorder="1" applyAlignment="1">
      <alignment vertical="center"/>
    </xf>
    <xf numFmtId="0" fontId="5" fillId="6" borderId="24" xfId="0" applyFont="1" applyFill="1" applyBorder="1" applyAlignment="1">
      <alignment vertical="center"/>
    </xf>
    <xf numFmtId="44" fontId="5" fillId="6" borderId="23" xfId="1" applyFont="1" applyFill="1" applyBorder="1" applyAlignment="1" applyProtection="1">
      <alignment vertical="center"/>
    </xf>
    <xf numFmtId="0" fontId="4" fillId="6" borderId="22" xfId="0" applyFont="1" applyFill="1" applyBorder="1" applyAlignment="1">
      <alignment vertical="center"/>
    </xf>
    <xf numFmtId="44" fontId="5" fillId="6" borderId="10" xfId="1" applyFont="1" applyFill="1" applyBorder="1" applyAlignment="1" applyProtection="1">
      <alignment vertical="center"/>
      <protection locked="0"/>
    </xf>
    <xf numFmtId="165" fontId="5" fillId="6" borderId="47" xfId="0" applyNumberFormat="1" applyFont="1" applyFill="1" applyBorder="1" applyAlignment="1">
      <alignment vertical="center"/>
    </xf>
    <xf numFmtId="165" fontId="5" fillId="6" borderId="11" xfId="0" applyNumberFormat="1" applyFont="1" applyFill="1" applyBorder="1" applyAlignment="1">
      <alignment vertical="center"/>
    </xf>
    <xf numFmtId="42" fontId="5" fillId="6" borderId="11" xfId="0" applyNumberFormat="1" applyFont="1" applyFill="1" applyBorder="1" applyAlignment="1">
      <alignment vertical="center"/>
    </xf>
    <xf numFmtId="165" fontId="15" fillId="6" borderId="11" xfId="0" applyNumberFormat="1" applyFont="1" applyFill="1" applyBorder="1" applyAlignment="1">
      <alignment vertical="center"/>
    </xf>
    <xf numFmtId="165" fontId="12" fillId="6" borderId="47" xfId="0" applyNumberFormat="1" applyFont="1" applyFill="1" applyBorder="1" applyAlignment="1">
      <alignment vertical="center"/>
    </xf>
    <xf numFmtId="165" fontId="12" fillId="6" borderId="11" xfId="0" applyNumberFormat="1" applyFont="1" applyFill="1" applyBorder="1" applyAlignment="1">
      <alignment vertical="center"/>
    </xf>
    <xf numFmtId="0" fontId="6" fillId="6" borderId="55" xfId="0" applyFont="1" applyFill="1" applyBorder="1" applyAlignment="1">
      <alignment horizontal="center" vertical="center" wrapText="1"/>
    </xf>
    <xf numFmtId="166" fontId="6" fillId="6" borderId="44" xfId="0" applyNumberFormat="1" applyFont="1" applyFill="1" applyBorder="1" applyAlignment="1">
      <alignment horizontal="center" vertical="center"/>
    </xf>
    <xf numFmtId="166" fontId="6" fillId="6" borderId="50" xfId="0" applyNumberFormat="1" applyFont="1" applyFill="1" applyBorder="1" applyAlignment="1">
      <alignment horizontal="center" vertical="center"/>
    </xf>
    <xf numFmtId="166" fontId="6" fillId="6" borderId="43" xfId="0" applyNumberFormat="1" applyFont="1" applyFill="1" applyBorder="1" applyAlignment="1">
      <alignment horizontal="center" vertical="center"/>
    </xf>
    <xf numFmtId="8" fontId="4" fillId="6" borderId="56" xfId="0" applyNumberFormat="1" applyFont="1" applyFill="1" applyBorder="1" applyAlignment="1">
      <alignment vertical="center"/>
    </xf>
    <xf numFmtId="0" fontId="6" fillId="6" borderId="19" xfId="0" applyFont="1" applyFill="1" applyBorder="1" applyAlignment="1">
      <alignment horizontal="center" vertical="center"/>
    </xf>
    <xf numFmtId="0" fontId="6" fillId="6" borderId="67" xfId="0" applyFont="1" applyFill="1" applyBorder="1" applyAlignment="1">
      <alignment vertical="top"/>
    </xf>
    <xf numFmtId="0" fontId="6" fillId="6" borderId="35" xfId="0" applyFont="1" applyFill="1" applyBorder="1" applyAlignment="1">
      <alignment vertical="top"/>
    </xf>
    <xf numFmtId="0" fontId="6" fillId="6" borderId="36" xfId="0" applyFont="1" applyFill="1" applyBorder="1" applyAlignment="1">
      <alignment vertical="top"/>
    </xf>
    <xf numFmtId="0" fontId="6" fillId="6" borderId="0" xfId="0" applyFont="1" applyFill="1" applyAlignment="1">
      <alignment vertical="top"/>
    </xf>
    <xf numFmtId="0" fontId="6" fillId="6" borderId="13" xfId="0" applyFont="1" applyFill="1" applyBorder="1" applyAlignment="1">
      <alignment vertical="top"/>
    </xf>
    <xf numFmtId="0" fontId="6" fillId="6" borderId="0" xfId="0" applyFont="1" applyFill="1" applyAlignment="1">
      <alignment horizontal="center" vertical="center"/>
    </xf>
    <xf numFmtId="0" fontId="5" fillId="6" borderId="18" xfId="0" applyFont="1" applyFill="1" applyBorder="1" applyAlignment="1">
      <alignment horizontal="left" vertical="center"/>
    </xf>
    <xf numFmtId="1" fontId="5" fillId="6" borderId="18" xfId="0" applyNumberFormat="1" applyFont="1" applyFill="1" applyBorder="1" applyAlignment="1">
      <alignment horizontal="center" vertical="center"/>
    </xf>
    <xf numFmtId="0" fontId="5" fillId="6" borderId="18" xfId="0" applyFont="1" applyFill="1" applyBorder="1" applyAlignment="1">
      <alignment vertical="center"/>
    </xf>
    <xf numFmtId="1" fontId="4" fillId="6" borderId="37" xfId="0" applyNumberFormat="1" applyFont="1" applyFill="1" applyBorder="1" applyAlignment="1">
      <alignment horizontal="center" vertical="center"/>
    </xf>
    <xf numFmtId="0" fontId="6" fillId="6" borderId="0" xfId="0" applyFont="1" applyFill="1" applyAlignment="1">
      <alignment vertical="center"/>
    </xf>
    <xf numFmtId="1" fontId="6" fillId="6" borderId="0" xfId="0" applyNumberFormat="1" applyFont="1" applyFill="1" applyAlignment="1">
      <alignment horizontal="center" vertical="center"/>
    </xf>
    <xf numFmtId="1" fontId="4" fillId="6" borderId="0" xfId="0" applyNumberFormat="1" applyFont="1" applyFill="1" applyAlignment="1">
      <alignment horizontal="center" vertical="center"/>
    </xf>
    <xf numFmtId="0" fontId="4" fillId="6" borderId="0" xfId="0" applyFont="1" applyFill="1" applyAlignment="1">
      <alignment vertical="center"/>
    </xf>
    <xf numFmtId="1" fontId="4" fillId="6" borderId="13" xfId="0" applyNumberFormat="1" applyFont="1" applyFill="1" applyBorder="1" applyAlignment="1">
      <alignment horizontal="center" vertical="center"/>
    </xf>
    <xf numFmtId="0" fontId="6" fillId="6" borderId="31" xfId="0" applyFont="1" applyFill="1" applyBorder="1" applyAlignment="1">
      <alignment horizontal="center" vertical="center"/>
    </xf>
    <xf numFmtId="0" fontId="5" fillId="6" borderId="38" xfId="0" applyFont="1" applyFill="1" applyBorder="1" applyAlignment="1">
      <alignment horizontal="left" vertical="center"/>
    </xf>
    <xf numFmtId="0" fontId="5" fillId="6" borderId="38" xfId="0" applyFont="1" applyFill="1" applyBorder="1" applyAlignment="1">
      <alignment vertical="center"/>
    </xf>
    <xf numFmtId="1" fontId="4" fillId="6" borderId="39" xfId="0" applyNumberFormat="1" applyFont="1" applyFill="1" applyBorder="1" applyAlignment="1">
      <alignment horizontal="center" vertical="center"/>
    </xf>
    <xf numFmtId="0" fontId="6" fillId="6" borderId="57" xfId="0" applyFont="1" applyFill="1" applyBorder="1" applyAlignment="1">
      <alignment vertical="top"/>
    </xf>
    <xf numFmtId="0" fontId="6" fillId="6" borderId="58" xfId="0" applyFont="1" applyFill="1" applyBorder="1" applyAlignment="1">
      <alignment vertical="top"/>
    </xf>
    <xf numFmtId="0" fontId="6" fillId="6" borderId="58" xfId="0" applyFont="1" applyFill="1" applyBorder="1" applyAlignment="1">
      <alignment horizontal="center" vertical="center"/>
    </xf>
    <xf numFmtId="0" fontId="6" fillId="6" borderId="58" xfId="0" applyFont="1" applyFill="1" applyBorder="1" applyAlignment="1">
      <alignment vertical="center"/>
    </xf>
    <xf numFmtId="0" fontId="6" fillId="6" borderId="59" xfId="0" applyFont="1" applyFill="1" applyBorder="1" applyAlignment="1">
      <alignment horizontal="center" vertical="center"/>
    </xf>
    <xf numFmtId="0" fontId="15" fillId="6" borderId="17" xfId="0" applyFont="1" applyFill="1" applyBorder="1" applyAlignment="1">
      <alignment horizontal="center" vertical="center" wrapText="1"/>
    </xf>
    <xf numFmtId="0" fontId="6" fillId="0" borderId="0" xfId="0" applyFont="1" applyAlignment="1">
      <alignment horizontal="left" vertical="center"/>
    </xf>
    <xf numFmtId="0" fontId="4" fillId="0" borderId="0" xfId="6"/>
    <xf numFmtId="0" fontId="4" fillId="0" borderId="0" xfId="6" applyAlignment="1">
      <alignment vertical="top"/>
    </xf>
    <xf numFmtId="0" fontId="19" fillId="0" borderId="0" xfId="6" applyFont="1" applyAlignment="1">
      <alignment vertical="top" wrapText="1"/>
    </xf>
    <xf numFmtId="0" fontId="19" fillId="0" borderId="0" xfId="6" applyFont="1" applyAlignment="1">
      <alignment horizontal="left" vertical="top"/>
    </xf>
    <xf numFmtId="0" fontId="9" fillId="0" borderId="0" xfId="6" applyFont="1" applyAlignment="1">
      <alignment vertical="top" wrapText="1"/>
    </xf>
    <xf numFmtId="0" fontId="19" fillId="0" borderId="0" xfId="6" applyFont="1" applyAlignment="1">
      <alignment horizontal="left" vertical="top" wrapText="1"/>
    </xf>
    <xf numFmtId="0" fontId="19" fillId="0" borderId="0" xfId="6" applyFont="1" applyAlignment="1">
      <alignment vertical="top"/>
    </xf>
    <xf numFmtId="0" fontId="4" fillId="0" borderId="0" xfId="6" applyAlignment="1">
      <alignment horizontal="left" wrapText="1"/>
    </xf>
    <xf numFmtId="0" fontId="4" fillId="0" borderId="0" xfId="6" applyAlignment="1">
      <alignment wrapText="1"/>
    </xf>
    <xf numFmtId="0" fontId="15" fillId="6" borderId="17" xfId="0" applyFont="1" applyFill="1" applyBorder="1" applyAlignment="1">
      <alignment horizontal="center" vertical="center" wrapText="1"/>
    </xf>
    <xf numFmtId="0" fontId="15" fillId="0" borderId="17" xfId="0" applyFont="1" applyBorder="1" applyAlignment="1">
      <alignment horizontal="center" vertical="center"/>
    </xf>
    <xf numFmtId="0" fontId="4" fillId="0" borderId="28" xfId="0" applyFont="1" applyBorder="1" applyAlignment="1">
      <alignment horizontal="left" vertical="top" wrapText="1"/>
    </xf>
    <xf numFmtId="0" fontId="4" fillId="0" borderId="28" xfId="0" applyFont="1" applyBorder="1" applyAlignment="1" applyProtection="1">
      <alignment horizontal="left" vertical="top" wrapText="1"/>
      <protection locked="0"/>
    </xf>
    <xf numFmtId="0" fontId="5" fillId="0" borderId="0" xfId="0" applyFont="1" applyAlignment="1">
      <alignment horizontal="left" vertical="center" wrapText="1"/>
    </xf>
    <xf numFmtId="0" fontId="15" fillId="0" borderId="17" xfId="0" applyFont="1" applyBorder="1" applyAlignment="1">
      <alignment horizontal="center" vertical="center" wrapText="1"/>
    </xf>
    <xf numFmtId="0" fontId="15" fillId="6" borderId="19" xfId="0" applyFont="1" applyFill="1" applyBorder="1" applyAlignment="1">
      <alignment horizontal="center" vertical="center" wrapText="1"/>
    </xf>
    <xf numFmtId="0" fontId="15" fillId="6" borderId="27" xfId="0" applyFont="1" applyFill="1" applyBorder="1" applyAlignment="1">
      <alignment horizontal="center" vertical="center" wrapText="1"/>
    </xf>
    <xf numFmtId="0" fontId="4" fillId="0" borderId="0" xfId="0" applyFont="1" applyAlignment="1">
      <alignment horizontal="left" vertical="center" wrapText="1"/>
    </xf>
    <xf numFmtId="164" fontId="6" fillId="6" borderId="32" xfId="0" applyNumberFormat="1" applyFont="1" applyFill="1" applyBorder="1" applyAlignment="1">
      <alignment horizontal="center" vertical="center"/>
    </xf>
    <xf numFmtId="164" fontId="6" fillId="6" borderId="33" xfId="0" applyNumberFormat="1" applyFont="1" applyFill="1" applyBorder="1" applyAlignment="1">
      <alignment horizontal="center" vertical="center"/>
    </xf>
    <xf numFmtId="164" fontId="6" fillId="6" borderId="59" xfId="0" applyNumberFormat="1" applyFont="1" applyFill="1" applyBorder="1" applyAlignment="1">
      <alignment horizontal="center" vertical="center"/>
    </xf>
    <xf numFmtId="164" fontId="6" fillId="6" borderId="62" xfId="0" applyNumberFormat="1" applyFont="1" applyFill="1" applyBorder="1" applyAlignment="1">
      <alignment horizontal="center" vertical="center"/>
    </xf>
    <xf numFmtId="164" fontId="6" fillId="6" borderId="61" xfId="0" applyNumberFormat="1" applyFont="1" applyFill="1" applyBorder="1" applyAlignment="1">
      <alignment horizontal="center" vertical="center"/>
    </xf>
    <xf numFmtId="164" fontId="6" fillId="6" borderId="34" xfId="0" applyNumberFormat="1" applyFont="1" applyFill="1" applyBorder="1" applyAlignment="1">
      <alignment horizontal="center" vertical="center"/>
    </xf>
    <xf numFmtId="164" fontId="6" fillId="6" borderId="27" xfId="0" applyNumberFormat="1" applyFont="1" applyFill="1" applyBorder="1" applyAlignment="1">
      <alignment horizontal="center" vertical="center"/>
    </xf>
    <xf numFmtId="0" fontId="6" fillId="6" borderId="32" xfId="0" applyFont="1" applyFill="1" applyBorder="1" applyAlignment="1">
      <alignment horizontal="center" vertical="center"/>
    </xf>
    <xf numFmtId="0" fontId="6" fillId="6" borderId="33" xfId="0" applyFont="1" applyFill="1" applyBorder="1" applyAlignment="1">
      <alignment horizontal="center" vertical="center"/>
    </xf>
    <xf numFmtId="0" fontId="6" fillId="6" borderId="61" xfId="0" applyFont="1" applyFill="1" applyBorder="1" applyAlignment="1">
      <alignment horizontal="center" vertical="center"/>
    </xf>
    <xf numFmtId="0" fontId="6" fillId="6" borderId="52" xfId="0" applyFont="1" applyFill="1" applyBorder="1" applyAlignment="1">
      <alignment horizontal="center" vertical="center"/>
    </xf>
    <xf numFmtId="0" fontId="4" fillId="0" borderId="40" xfId="0" applyFont="1" applyBorder="1" applyAlignment="1" applyProtection="1">
      <alignment horizontal="center" vertical="center"/>
      <protection locked="0"/>
    </xf>
    <xf numFmtId="0" fontId="4" fillId="0" borderId="41" xfId="0" applyFont="1" applyBorder="1" applyAlignment="1" applyProtection="1">
      <alignment horizontal="center" vertical="center"/>
      <protection locked="0"/>
    </xf>
    <xf numFmtId="166" fontId="4" fillId="0" borderId="40" xfId="0" applyNumberFormat="1" applyFont="1" applyBorder="1" applyAlignment="1">
      <alignment horizontal="center" vertical="center"/>
    </xf>
    <xf numFmtId="166" fontId="4" fillId="0" borderId="49" xfId="0" applyNumberFormat="1" applyFont="1" applyBorder="1" applyAlignment="1">
      <alignment horizontal="center" vertical="center"/>
    </xf>
    <xf numFmtId="166" fontId="4" fillId="0" borderId="41" xfId="0" applyNumberFormat="1" applyFont="1" applyBorder="1" applyAlignment="1">
      <alignment horizontal="center" vertical="center"/>
    </xf>
    <xf numFmtId="164" fontId="4" fillId="2" borderId="29" xfId="0" applyNumberFormat="1" applyFont="1" applyFill="1" applyBorder="1" applyAlignment="1">
      <alignment horizontal="center" vertical="center"/>
    </xf>
    <xf numFmtId="164" fontId="4" fillId="2" borderId="30" xfId="0" applyNumberFormat="1" applyFont="1" applyFill="1" applyBorder="1" applyAlignment="1">
      <alignment horizontal="center" vertical="center"/>
    </xf>
    <xf numFmtId="164" fontId="4" fillId="0" borderId="29" xfId="0" applyNumberFormat="1" applyFont="1" applyBorder="1" applyAlignment="1">
      <alignment horizontal="center" vertical="center"/>
    </xf>
    <xf numFmtId="164" fontId="4" fillId="0" borderId="46" xfId="0" applyNumberFormat="1" applyFont="1" applyBorder="1" applyAlignment="1">
      <alignment horizontal="center" vertical="center"/>
    </xf>
    <xf numFmtId="164" fontId="4" fillId="0" borderId="34" xfId="0" applyNumberFormat="1" applyFont="1" applyBorder="1" applyAlignment="1">
      <alignment horizontal="center" vertical="center"/>
    </xf>
    <xf numFmtId="164" fontId="4" fillId="0" borderId="27" xfId="0" applyNumberFormat="1" applyFont="1" applyBorder="1" applyAlignment="1">
      <alignment horizontal="center" vertical="center"/>
    </xf>
    <xf numFmtId="0" fontId="4" fillId="0" borderId="29" xfId="0" applyFont="1" applyBorder="1" applyAlignment="1">
      <alignment horizontal="center" vertical="center"/>
    </xf>
    <xf numFmtId="0" fontId="4" fillId="0" borderId="30" xfId="0" applyFont="1" applyBorder="1" applyAlignment="1">
      <alignment horizontal="center" vertical="center"/>
    </xf>
    <xf numFmtId="0" fontId="4" fillId="0" borderId="46" xfId="0" applyFont="1" applyBorder="1" applyAlignment="1">
      <alignment horizontal="center" vertical="center"/>
    </xf>
    <xf numFmtId="0" fontId="4" fillId="0" borderId="60" xfId="0" applyFont="1" applyBorder="1" applyAlignment="1">
      <alignment horizontal="center" vertical="center"/>
    </xf>
    <xf numFmtId="0" fontId="6" fillId="6" borderId="32" xfId="0" applyFont="1" applyFill="1" applyBorder="1" applyAlignment="1">
      <alignment horizontal="center" vertical="center" wrapText="1"/>
    </xf>
    <xf numFmtId="0" fontId="6" fillId="6" borderId="50" xfId="0" applyFont="1" applyFill="1" applyBorder="1" applyAlignment="1">
      <alignment horizontal="center" vertical="center" wrapText="1"/>
    </xf>
    <xf numFmtId="0" fontId="6" fillId="6" borderId="43" xfId="0" applyFont="1" applyFill="1" applyBorder="1" applyAlignment="1">
      <alignment horizontal="center" vertical="center" wrapText="1"/>
    </xf>
    <xf numFmtId="0" fontId="6" fillId="6" borderId="44" xfId="0" applyFont="1" applyFill="1" applyBorder="1" applyAlignment="1">
      <alignment horizontal="center" vertical="center"/>
    </xf>
    <xf numFmtId="0" fontId="6" fillId="6" borderId="43" xfId="0" applyFont="1" applyFill="1" applyBorder="1" applyAlignment="1">
      <alignment horizontal="center" vertical="center"/>
    </xf>
    <xf numFmtId="164" fontId="4" fillId="2" borderId="19" xfId="0" applyNumberFormat="1" applyFont="1" applyFill="1" applyBorder="1" applyAlignment="1">
      <alignment horizontal="center" vertical="center"/>
    </xf>
    <xf numFmtId="164" fontId="4" fillId="2" borderId="27" xfId="0" applyNumberFormat="1" applyFont="1" applyFill="1" applyBorder="1" applyAlignment="1">
      <alignment horizontal="center" vertical="center"/>
    </xf>
    <xf numFmtId="164" fontId="4" fillId="0" borderId="19" xfId="0" applyNumberFormat="1" applyFont="1" applyBorder="1" applyAlignment="1">
      <alignment horizontal="center" vertical="center"/>
    </xf>
    <xf numFmtId="164" fontId="4" fillId="0" borderId="45" xfId="0" applyNumberFormat="1" applyFont="1" applyBorder="1" applyAlignment="1">
      <alignment horizontal="center" vertical="center"/>
    </xf>
    <xf numFmtId="0" fontId="4" fillId="0" borderId="19" xfId="0" applyFont="1" applyBorder="1" applyAlignment="1">
      <alignment horizontal="center" vertical="center"/>
    </xf>
    <xf numFmtId="0" fontId="4" fillId="0" borderId="27" xfId="0" applyFont="1" applyBorder="1" applyAlignment="1">
      <alignment horizontal="center" vertical="center"/>
    </xf>
    <xf numFmtId="0" fontId="4" fillId="0" borderId="45" xfId="0" applyFont="1" applyBorder="1" applyAlignment="1">
      <alignment horizontal="center" vertical="center"/>
    </xf>
    <xf numFmtId="0" fontId="4" fillId="0" borderId="34" xfId="0" applyFont="1" applyBorder="1" applyAlignment="1">
      <alignment horizontal="center" vertical="center"/>
    </xf>
    <xf numFmtId="0" fontId="6" fillId="6" borderId="42" xfId="0" applyFont="1" applyFill="1" applyBorder="1" applyAlignment="1">
      <alignment horizontal="center" vertical="center" wrapText="1"/>
    </xf>
    <xf numFmtId="0" fontId="6" fillId="6" borderId="49" xfId="0" applyFont="1" applyFill="1" applyBorder="1" applyAlignment="1">
      <alignment horizontal="center" vertical="center" wrapText="1"/>
    </xf>
    <xf numFmtId="0" fontId="6" fillId="6" borderId="41" xfId="0" applyFont="1" applyFill="1" applyBorder="1" applyAlignment="1">
      <alignment horizontal="center" vertical="center" wrapText="1"/>
    </xf>
    <xf numFmtId="0" fontId="6" fillId="6" borderId="66" xfId="0" applyFont="1" applyFill="1" applyBorder="1" applyAlignment="1">
      <alignment horizontal="center" vertical="center" wrapText="1"/>
    </xf>
    <xf numFmtId="0" fontId="6" fillId="6" borderId="65" xfId="0" applyFont="1" applyFill="1" applyBorder="1" applyAlignment="1">
      <alignment horizontal="center" vertical="center" wrapText="1"/>
    </xf>
    <xf numFmtId="0" fontId="6" fillId="6" borderId="64" xfId="0" applyFont="1" applyFill="1" applyBorder="1" applyAlignment="1">
      <alignment horizontal="center" vertical="center" wrapText="1"/>
    </xf>
    <xf numFmtId="0" fontId="6" fillId="6" borderId="25" xfId="0" applyFont="1" applyFill="1" applyBorder="1" applyAlignment="1">
      <alignment horizontal="center" vertical="center" wrapText="1"/>
    </xf>
    <xf numFmtId="0" fontId="6" fillId="6" borderId="26" xfId="0" applyFont="1" applyFill="1" applyBorder="1" applyAlignment="1">
      <alignment horizontal="center" vertical="center" wrapText="1"/>
    </xf>
    <xf numFmtId="0" fontId="6" fillId="6" borderId="14" xfId="0" applyFont="1" applyFill="1" applyBorder="1" applyAlignment="1">
      <alignment horizontal="center" vertical="center" wrapText="1"/>
    </xf>
    <xf numFmtId="0" fontId="4" fillId="0" borderId="23" xfId="0" applyFont="1" applyBorder="1" applyAlignment="1" applyProtection="1">
      <alignment horizontal="center" vertical="center"/>
      <protection locked="0"/>
    </xf>
    <xf numFmtId="0" fontId="4" fillId="0" borderId="14" xfId="0" applyFont="1" applyBorder="1" applyAlignment="1" applyProtection="1">
      <alignment horizontal="center" vertical="center"/>
      <protection locked="0"/>
    </xf>
    <xf numFmtId="166" fontId="4" fillId="0" borderId="23" xfId="0" applyNumberFormat="1" applyFont="1" applyBorder="1" applyAlignment="1">
      <alignment horizontal="center" vertical="center"/>
    </xf>
    <xf numFmtId="166" fontId="4" fillId="0" borderId="26" xfId="0" applyNumberFormat="1" applyFont="1" applyBorder="1" applyAlignment="1">
      <alignment horizontal="center" vertical="center"/>
    </xf>
    <xf numFmtId="166" fontId="4" fillId="0" borderId="14" xfId="0" applyNumberFormat="1" applyFont="1" applyBorder="1" applyAlignment="1">
      <alignment horizontal="center" vertical="center"/>
    </xf>
    <xf numFmtId="0" fontId="6" fillId="6" borderId="63" xfId="0" applyFont="1" applyFill="1" applyBorder="1" applyAlignment="1">
      <alignment horizontal="center" vertical="center" wrapText="1"/>
    </xf>
    <xf numFmtId="0" fontId="14" fillId="6" borderId="19" xfId="0" applyFont="1" applyFill="1" applyBorder="1" applyAlignment="1">
      <alignment horizontal="center" vertical="center"/>
    </xf>
    <xf numFmtId="0" fontId="14" fillId="6" borderId="28" xfId="0" applyFont="1" applyFill="1" applyBorder="1" applyAlignment="1">
      <alignment horizontal="center" vertical="center"/>
    </xf>
    <xf numFmtId="0" fontId="14" fillId="6" borderId="27" xfId="0" applyFont="1" applyFill="1" applyBorder="1" applyAlignment="1">
      <alignment horizontal="center" vertical="center"/>
    </xf>
    <xf numFmtId="0" fontId="6" fillId="0" borderId="0" xfId="0" applyFont="1" applyAlignment="1">
      <alignment horizontal="right" vertical="center"/>
    </xf>
    <xf numFmtId="0" fontId="6" fillId="6" borderId="19" xfId="0" applyFont="1" applyFill="1" applyBorder="1" applyAlignment="1">
      <alignment horizontal="center" vertical="center"/>
    </xf>
    <xf numFmtId="0" fontId="6" fillId="6" borderId="27" xfId="0" applyFont="1" applyFill="1" applyBorder="1" applyAlignment="1">
      <alignment horizontal="center" vertical="center"/>
    </xf>
    <xf numFmtId="0" fontId="6" fillId="6" borderId="45" xfId="0" applyFont="1" applyFill="1" applyBorder="1" applyAlignment="1">
      <alignment horizontal="center" vertical="center"/>
    </xf>
    <xf numFmtId="0" fontId="6" fillId="6" borderId="34" xfId="0" applyFont="1" applyFill="1" applyBorder="1" applyAlignment="1">
      <alignment horizontal="center" vertical="center"/>
    </xf>
    <xf numFmtId="0" fontId="14" fillId="0" borderId="31" xfId="0" applyFont="1" applyBorder="1" applyAlignment="1" applyProtection="1">
      <alignment horizontal="center" vertical="center"/>
      <protection locked="0"/>
    </xf>
    <xf numFmtId="0" fontId="15" fillId="6" borderId="17" xfId="0" applyFont="1" applyFill="1" applyBorder="1" applyAlignment="1">
      <alignment horizontal="center" vertical="center" textRotation="90" wrapText="1"/>
    </xf>
    <xf numFmtId="0" fontId="6" fillId="6" borderId="19" xfId="0" applyFont="1" applyFill="1" applyBorder="1" applyAlignment="1">
      <alignment horizontal="center" vertical="center" wrapText="1"/>
    </xf>
    <xf numFmtId="0" fontId="6" fillId="6" borderId="28" xfId="0" applyFont="1" applyFill="1" applyBorder="1" applyAlignment="1">
      <alignment horizontal="center" vertical="center" wrapText="1"/>
    </xf>
    <xf numFmtId="0" fontId="6" fillId="6" borderId="27" xfId="0" applyFont="1" applyFill="1" applyBorder="1" applyAlignment="1">
      <alignment horizontal="center" vertical="center" wrapText="1"/>
    </xf>
    <xf numFmtId="0" fontId="9" fillId="0" borderId="25" xfId="0" applyFont="1" applyBorder="1" applyAlignment="1">
      <alignment horizontal="right" vertical="center"/>
    </xf>
    <xf numFmtId="0" fontId="9" fillId="0" borderId="26" xfId="0" applyFont="1" applyBorder="1" applyAlignment="1">
      <alignment horizontal="right" vertical="center"/>
    </xf>
    <xf numFmtId="0" fontId="9" fillId="0" borderId="14" xfId="0" applyFont="1" applyBorder="1" applyAlignment="1">
      <alignment horizontal="right" vertical="center"/>
    </xf>
    <xf numFmtId="0" fontId="15" fillId="6" borderId="19" xfId="0" applyFont="1" applyFill="1" applyBorder="1" applyAlignment="1">
      <alignment horizontal="center" vertical="center" textRotation="90" wrapText="1"/>
    </xf>
    <xf numFmtId="0" fontId="15" fillId="6" borderId="27" xfId="0" applyFont="1" applyFill="1" applyBorder="1" applyAlignment="1">
      <alignment horizontal="center" vertical="center" textRotation="90" wrapText="1"/>
    </xf>
    <xf numFmtId="0" fontId="4" fillId="0" borderId="31" xfId="0" applyFont="1" applyBorder="1" applyAlignment="1" applyProtection="1">
      <alignment horizontal="center" vertical="center"/>
      <protection locked="0"/>
    </xf>
    <xf numFmtId="44" fontId="6" fillId="6" borderId="12" xfId="1" applyFont="1" applyFill="1" applyBorder="1" applyAlignment="1" applyProtection="1">
      <alignment horizontal="center" vertical="center"/>
    </xf>
    <xf numFmtId="14" fontId="6" fillId="0" borderId="26" xfId="0" applyNumberFormat="1" applyFont="1" applyBorder="1" applyAlignment="1" applyProtection="1">
      <alignment horizontal="center" vertical="center"/>
      <protection locked="0"/>
    </xf>
    <xf numFmtId="0" fontId="6" fillId="0" borderId="0" xfId="0" applyFont="1" applyAlignment="1">
      <alignment horizontal="right" vertical="center" wrapText="1"/>
    </xf>
    <xf numFmtId="44" fontId="6" fillId="2" borderId="12" xfId="1" applyFont="1" applyFill="1" applyBorder="1" applyAlignment="1" applyProtection="1">
      <alignment horizontal="center" vertical="center"/>
      <protection locked="0"/>
    </xf>
    <xf numFmtId="0" fontId="4" fillId="0" borderId="26" xfId="0" applyFont="1" applyBorder="1" applyAlignment="1" applyProtection="1">
      <alignment horizontal="center" vertical="center"/>
      <protection locked="0"/>
    </xf>
    <xf numFmtId="167" fontId="4" fillId="0" borderId="26" xfId="0" applyNumberFormat="1" applyFont="1" applyBorder="1" applyAlignment="1" applyProtection="1">
      <alignment horizontal="center" vertical="center"/>
      <protection locked="0"/>
    </xf>
    <xf numFmtId="0" fontId="14" fillId="0" borderId="0" xfId="0" applyFont="1" applyAlignment="1">
      <alignment horizontal="center" vertical="center"/>
    </xf>
    <xf numFmtId="0" fontId="6" fillId="0" borderId="0" xfId="0" applyFont="1" applyAlignment="1" applyProtection="1">
      <alignment horizontal="center" vertical="center"/>
      <protection locked="0"/>
    </xf>
    <xf numFmtId="168" fontId="6" fillId="2" borderId="12" xfId="1" applyNumberFormat="1" applyFont="1" applyFill="1" applyBorder="1" applyAlignment="1" applyProtection="1">
      <alignment horizontal="center" vertical="center"/>
      <protection locked="0"/>
    </xf>
    <xf numFmtId="0" fontId="4" fillId="0" borderId="12" xfId="0" applyFont="1" applyBorder="1" applyAlignment="1" applyProtection="1">
      <alignment horizontal="center" vertical="center"/>
      <protection locked="0"/>
    </xf>
    <xf numFmtId="0" fontId="6" fillId="0" borderId="12" xfId="0" applyFont="1" applyBorder="1" applyAlignment="1" applyProtection="1">
      <alignment horizontal="left" vertical="center"/>
      <protection locked="0"/>
    </xf>
    <xf numFmtId="0" fontId="6" fillId="0" borderId="26" xfId="0" applyFont="1" applyBorder="1" applyAlignment="1" applyProtection="1">
      <alignment horizontal="left" vertical="center"/>
      <protection locked="0"/>
    </xf>
    <xf numFmtId="0" fontId="18" fillId="0" borderId="0" xfId="6" applyFont="1" applyAlignment="1">
      <alignment horizontal="left" vertical="center" wrapText="1"/>
    </xf>
    <xf numFmtId="0" fontId="4" fillId="0" borderId="0" xfId="6" applyAlignment="1">
      <alignment horizontal="left" vertical="center" wrapText="1"/>
    </xf>
    <xf numFmtId="0" fontId="19" fillId="0" borderId="0" xfId="9" applyFont="1" applyAlignment="1">
      <alignment horizontal="left" vertical="center" wrapText="1"/>
    </xf>
    <xf numFmtId="0" fontId="9" fillId="0" borderId="0" xfId="9" applyFont="1" applyAlignment="1">
      <alignment horizontal="left" vertical="center" wrapText="1"/>
    </xf>
    <xf numFmtId="164" fontId="10" fillId="0" borderId="34" xfId="0" applyNumberFormat="1" applyFont="1" applyBorder="1" applyAlignment="1">
      <alignment horizontal="center" vertical="center"/>
    </xf>
    <xf numFmtId="164" fontId="10" fillId="0" borderId="28" xfId="0" applyNumberFormat="1" applyFont="1" applyBorder="1" applyAlignment="1">
      <alignment horizontal="center" vertical="center"/>
    </xf>
    <xf numFmtId="164" fontId="12" fillId="5" borderId="34" xfId="0" applyNumberFormat="1" applyFont="1" applyFill="1" applyBorder="1" applyAlignment="1">
      <alignment horizontal="center" vertical="center"/>
    </xf>
    <xf numFmtId="164" fontId="12" fillId="5" borderId="27" xfId="0" applyNumberFormat="1" applyFont="1" applyFill="1" applyBorder="1" applyAlignment="1">
      <alignment horizontal="center" vertical="center"/>
    </xf>
    <xf numFmtId="0" fontId="22" fillId="5" borderId="17" xfId="0" applyFont="1" applyFill="1" applyBorder="1" applyAlignment="1">
      <alignment horizontal="center" vertical="center" wrapText="1"/>
    </xf>
    <xf numFmtId="0" fontId="12" fillId="0" borderId="17" xfId="0" applyFont="1" applyBorder="1" applyAlignment="1">
      <alignment horizontal="center" vertical="center"/>
    </xf>
    <xf numFmtId="14" fontId="6" fillId="0" borderId="12" xfId="0" applyNumberFormat="1" applyFont="1" applyBorder="1" applyAlignment="1" applyProtection="1">
      <alignment horizontal="left" vertical="center"/>
      <protection locked="0"/>
    </xf>
    <xf numFmtId="0" fontId="15" fillId="5" borderId="17" xfId="0" applyFont="1" applyFill="1" applyBorder="1" applyAlignment="1">
      <alignment horizontal="center" vertical="center" textRotation="90" wrapText="1"/>
    </xf>
    <xf numFmtId="0" fontId="15" fillId="5" borderId="19" xfId="0" applyFont="1" applyFill="1" applyBorder="1" applyAlignment="1">
      <alignment horizontal="center" vertical="center" textRotation="90" wrapText="1"/>
    </xf>
    <xf numFmtId="0" fontId="15" fillId="5" borderId="27" xfId="0" applyFont="1" applyFill="1" applyBorder="1" applyAlignment="1">
      <alignment horizontal="center" vertical="center" textRotation="90" wrapText="1"/>
    </xf>
    <xf numFmtId="17" fontId="6" fillId="2" borderId="12" xfId="1" applyNumberFormat="1" applyFont="1" applyFill="1" applyBorder="1" applyAlignment="1" applyProtection="1">
      <alignment horizontal="center" vertical="center"/>
      <protection locked="0"/>
    </xf>
    <xf numFmtId="0" fontId="14" fillId="5" borderId="19" xfId="0" applyFont="1" applyFill="1" applyBorder="1" applyAlignment="1">
      <alignment horizontal="center" vertical="center"/>
    </xf>
    <xf numFmtId="0" fontId="14" fillId="5" borderId="28" xfId="0" applyFont="1" applyFill="1" applyBorder="1" applyAlignment="1">
      <alignment horizontal="center" vertical="center"/>
    </xf>
    <xf numFmtId="0" fontId="14" fillId="5" borderId="27" xfId="0" applyFont="1" applyFill="1" applyBorder="1" applyAlignment="1">
      <alignment horizontal="center" vertical="center"/>
    </xf>
    <xf numFmtId="44" fontId="6" fillId="5" borderId="12" xfId="1" applyFont="1" applyFill="1" applyBorder="1" applyAlignment="1" applyProtection="1">
      <alignment horizontal="center" vertical="center"/>
    </xf>
    <xf numFmtId="0" fontId="6" fillId="5" borderId="19" xfId="0" applyFont="1" applyFill="1" applyBorder="1" applyAlignment="1">
      <alignment horizontal="center" vertical="center" wrapText="1"/>
    </xf>
    <xf numFmtId="0" fontId="6" fillId="5" borderId="27" xfId="0" applyFont="1" applyFill="1" applyBorder="1" applyAlignment="1">
      <alignment horizontal="center" vertical="center" wrapText="1"/>
    </xf>
    <xf numFmtId="0" fontId="22" fillId="5" borderId="19" xfId="0" applyFont="1" applyFill="1" applyBorder="1" applyAlignment="1">
      <alignment horizontal="center" vertical="center" textRotation="90" wrapText="1"/>
    </xf>
    <xf numFmtId="0" fontId="22" fillId="5" borderId="27" xfId="0" applyFont="1" applyFill="1" applyBorder="1" applyAlignment="1">
      <alignment horizontal="center" vertical="center" textRotation="90" wrapText="1"/>
    </xf>
    <xf numFmtId="0" fontId="22" fillId="5" borderId="17" xfId="0" applyFont="1" applyFill="1" applyBorder="1" applyAlignment="1">
      <alignment horizontal="center" vertical="center" textRotation="90" wrapText="1"/>
    </xf>
    <xf numFmtId="0" fontId="6" fillId="5" borderId="19" xfId="0" applyFont="1" applyFill="1" applyBorder="1" applyAlignment="1">
      <alignment horizontal="center" vertical="center"/>
    </xf>
    <xf numFmtId="0" fontId="6" fillId="5" borderId="27" xfId="0" applyFont="1" applyFill="1" applyBorder="1" applyAlignment="1">
      <alignment horizontal="center" vertical="center"/>
    </xf>
    <xf numFmtId="0" fontId="6" fillId="5" borderId="45" xfId="0" applyFont="1" applyFill="1" applyBorder="1" applyAlignment="1">
      <alignment horizontal="center" vertical="center"/>
    </xf>
    <xf numFmtId="0" fontId="6" fillId="0" borderId="58" xfId="0" applyFont="1" applyBorder="1" applyAlignment="1">
      <alignment horizontal="center" vertical="center"/>
    </xf>
    <xf numFmtId="0" fontId="6" fillId="0" borderId="0" xfId="0" applyFont="1" applyAlignment="1">
      <alignment horizontal="center" vertical="center"/>
    </xf>
    <xf numFmtId="0" fontId="6" fillId="0" borderId="13" xfId="0" applyFont="1" applyBorder="1" applyAlignment="1">
      <alignment horizontal="center" vertical="center"/>
    </xf>
    <xf numFmtId="0" fontId="6" fillId="5" borderId="34" xfId="0" applyFont="1" applyFill="1" applyBorder="1" applyAlignment="1">
      <alignment horizontal="center" vertical="center"/>
    </xf>
    <xf numFmtId="0" fontId="6" fillId="5" borderId="28" xfId="0" applyFont="1" applyFill="1" applyBorder="1" applyAlignment="1">
      <alignment horizontal="center" vertical="center"/>
    </xf>
    <xf numFmtId="164" fontId="10" fillId="2" borderId="19" xfId="0" applyNumberFormat="1" applyFont="1" applyFill="1" applyBorder="1" applyAlignment="1">
      <alignment horizontal="center" vertical="center"/>
    </xf>
    <xf numFmtId="164" fontId="10" fillId="2" borderId="27" xfId="0" applyNumberFormat="1" applyFont="1" applyFill="1" applyBorder="1" applyAlignment="1">
      <alignment horizontal="center" vertical="center"/>
    </xf>
    <xf numFmtId="164" fontId="10" fillId="0" borderId="19" xfId="0" applyNumberFormat="1" applyFont="1" applyBorder="1" applyAlignment="1">
      <alignment horizontal="center" vertical="center"/>
    </xf>
    <xf numFmtId="164" fontId="10" fillId="0" borderId="45" xfId="0" applyNumberFormat="1" applyFont="1" applyBorder="1" applyAlignment="1">
      <alignment horizontal="center" vertical="center"/>
    </xf>
    <xf numFmtId="164" fontId="10" fillId="0" borderId="58" xfId="0" applyNumberFormat="1" applyFont="1" applyBorder="1" applyAlignment="1">
      <alignment horizontal="center" vertical="center"/>
    </xf>
    <xf numFmtId="164" fontId="10" fillId="0" borderId="0" xfId="0" applyNumberFormat="1" applyFont="1" applyAlignment="1">
      <alignment horizontal="center" vertical="center"/>
    </xf>
    <xf numFmtId="0" fontId="4" fillId="0" borderId="0" xfId="0" applyFont="1" applyAlignment="1">
      <alignment horizontal="center" vertical="center"/>
    </xf>
    <xf numFmtId="0" fontId="4" fillId="0" borderId="13" xfId="0" applyFont="1" applyBorder="1" applyAlignment="1">
      <alignment horizontal="center" vertical="center"/>
    </xf>
    <xf numFmtId="0" fontId="6" fillId="5" borderId="53" xfId="0" applyFont="1" applyFill="1" applyBorder="1" applyAlignment="1">
      <alignment horizontal="center" vertical="center" wrapText="1"/>
    </xf>
    <xf numFmtId="0" fontId="6" fillId="5" borderId="48" xfId="0" applyFont="1" applyFill="1" applyBorder="1" applyAlignment="1">
      <alignment horizontal="center" vertical="center" wrapText="1"/>
    </xf>
    <xf numFmtId="0" fontId="6" fillId="5" borderId="54" xfId="0" applyFont="1" applyFill="1" applyBorder="1" applyAlignment="1">
      <alignment horizontal="center" vertical="center" wrapText="1"/>
    </xf>
    <xf numFmtId="0" fontId="6" fillId="5" borderId="51" xfId="0" applyFont="1" applyFill="1" applyBorder="1" applyAlignment="1">
      <alignment horizontal="center" vertical="center" wrapText="1"/>
    </xf>
    <xf numFmtId="0" fontId="6" fillId="5" borderId="25" xfId="0" applyFont="1" applyFill="1" applyBorder="1" applyAlignment="1">
      <alignment horizontal="center" vertical="center" wrapText="1"/>
    </xf>
    <xf numFmtId="0" fontId="6" fillId="5" borderId="26" xfId="0" applyFont="1" applyFill="1" applyBorder="1" applyAlignment="1">
      <alignment horizontal="center" vertical="center" wrapText="1"/>
    </xf>
    <xf numFmtId="0" fontId="6" fillId="5" borderId="14" xfId="0" applyFont="1" applyFill="1" applyBorder="1" applyAlignment="1">
      <alignment horizontal="center" vertical="center" wrapText="1"/>
    </xf>
    <xf numFmtId="0" fontId="6" fillId="5" borderId="42" xfId="0" applyFont="1" applyFill="1" applyBorder="1" applyAlignment="1">
      <alignment horizontal="center" vertical="center" wrapText="1"/>
    </xf>
    <xf numFmtId="0" fontId="6" fillId="5" borderId="49" xfId="0" applyFont="1" applyFill="1" applyBorder="1" applyAlignment="1">
      <alignment horizontal="center" vertical="center" wrapText="1"/>
    </xf>
    <xf numFmtId="0" fontId="6" fillId="5" borderId="41" xfId="0" applyFont="1" applyFill="1" applyBorder="1" applyAlignment="1">
      <alignment horizontal="center" vertical="center" wrapText="1"/>
    </xf>
    <xf numFmtId="164" fontId="10" fillId="2" borderId="29" xfId="0" applyNumberFormat="1" applyFont="1" applyFill="1" applyBorder="1" applyAlignment="1">
      <alignment horizontal="center" vertical="center"/>
    </xf>
    <xf numFmtId="164" fontId="10" fillId="2" borderId="30" xfId="0" applyNumberFormat="1" applyFont="1" applyFill="1" applyBorder="1" applyAlignment="1">
      <alignment horizontal="center" vertical="center"/>
    </xf>
    <xf numFmtId="164" fontId="10" fillId="0" borderId="29" xfId="0" applyNumberFormat="1" applyFont="1" applyBorder="1" applyAlignment="1">
      <alignment horizontal="center" vertical="center"/>
    </xf>
    <xf numFmtId="164" fontId="10" fillId="0" borderId="46" xfId="0" applyNumberFormat="1" applyFont="1" applyBorder="1" applyAlignment="1">
      <alignment horizontal="center" vertical="center"/>
    </xf>
    <xf numFmtId="0" fontId="6" fillId="5" borderId="32" xfId="0" applyFont="1" applyFill="1" applyBorder="1" applyAlignment="1">
      <alignment horizontal="center" vertical="center" wrapText="1"/>
    </xf>
    <xf numFmtId="0" fontId="6" fillId="5" borderId="50" xfId="0" applyFont="1" applyFill="1" applyBorder="1" applyAlignment="1">
      <alignment horizontal="center" vertical="center" wrapText="1"/>
    </xf>
    <xf numFmtId="0" fontId="6" fillId="5" borderId="43" xfId="0" applyFont="1" applyFill="1" applyBorder="1" applyAlignment="1">
      <alignment horizontal="center" vertical="center" wrapText="1"/>
    </xf>
    <xf numFmtId="0" fontId="6" fillId="5" borderId="44" xfId="0" applyFont="1" applyFill="1" applyBorder="1" applyAlignment="1">
      <alignment horizontal="center" vertical="center"/>
    </xf>
    <xf numFmtId="0" fontId="6" fillId="5" borderId="43" xfId="0" applyFont="1" applyFill="1" applyBorder="1" applyAlignment="1">
      <alignment horizontal="center" vertical="center"/>
    </xf>
    <xf numFmtId="166" fontId="6" fillId="5" borderId="44" xfId="0" applyNumberFormat="1" applyFont="1" applyFill="1" applyBorder="1" applyAlignment="1">
      <alignment horizontal="center" vertical="center"/>
    </xf>
    <xf numFmtId="166" fontId="6" fillId="5" borderId="50" xfId="0" applyNumberFormat="1" applyFont="1" applyFill="1" applyBorder="1" applyAlignment="1">
      <alignment horizontal="center" vertical="center"/>
    </xf>
    <xf numFmtId="166" fontId="6" fillId="5" borderId="43" xfId="0" applyNumberFormat="1" applyFont="1" applyFill="1" applyBorder="1" applyAlignment="1">
      <alignment horizontal="center" vertical="center"/>
    </xf>
    <xf numFmtId="0" fontId="15" fillId="5" borderId="17" xfId="0" applyFont="1" applyFill="1" applyBorder="1" applyAlignment="1">
      <alignment horizontal="center" vertical="center" wrapText="1"/>
    </xf>
    <xf numFmtId="164" fontId="10" fillId="5" borderId="32" xfId="0" applyNumberFormat="1" applyFont="1" applyFill="1" applyBorder="1" applyAlignment="1">
      <alignment horizontal="center" vertical="center"/>
    </xf>
    <xf numFmtId="164" fontId="10" fillId="5" borderId="33" xfId="0" applyNumberFormat="1" applyFont="1" applyFill="1" applyBorder="1" applyAlignment="1">
      <alignment horizontal="center" vertical="center"/>
    </xf>
    <xf numFmtId="164" fontId="10" fillId="5" borderId="50" xfId="0" applyNumberFormat="1" applyFont="1" applyFill="1" applyBorder="1" applyAlignment="1">
      <alignment horizontal="center" vertical="center"/>
    </xf>
    <xf numFmtId="164" fontId="12" fillId="0" borderId="58" xfId="0" applyNumberFormat="1" applyFont="1" applyBorder="1" applyAlignment="1">
      <alignment horizontal="center" vertical="center"/>
    </xf>
    <xf numFmtId="164" fontId="12" fillId="0" borderId="0" xfId="0" applyNumberFormat="1" applyFont="1" applyAlignment="1">
      <alignment horizontal="center" vertical="center"/>
    </xf>
    <xf numFmtId="0" fontId="6" fillId="0" borderId="17" xfId="0" applyFont="1" applyBorder="1" applyAlignment="1">
      <alignment horizontal="center" vertical="center" wrapText="1"/>
    </xf>
    <xf numFmtId="0" fontId="15" fillId="5" borderId="19" xfId="0" applyFont="1" applyFill="1" applyBorder="1" applyAlignment="1">
      <alignment horizontal="center" vertical="center" wrapText="1"/>
    </xf>
    <xf numFmtId="0" fontId="15" fillId="5" borderId="27" xfId="0" applyFont="1" applyFill="1" applyBorder="1" applyAlignment="1">
      <alignment horizontal="center" vertical="center" wrapText="1"/>
    </xf>
    <xf numFmtId="0" fontId="24" fillId="0" borderId="31" xfId="0" applyFont="1" applyBorder="1" applyAlignment="1" applyProtection="1">
      <alignment horizontal="center" vertical="center"/>
      <protection locked="0"/>
    </xf>
    <xf numFmtId="0" fontId="6" fillId="5" borderId="32" xfId="0" applyFont="1" applyFill="1" applyBorder="1" applyAlignment="1">
      <alignment horizontal="center" vertical="center"/>
    </xf>
    <xf numFmtId="0" fontId="6" fillId="5" borderId="33" xfId="0" applyFont="1" applyFill="1" applyBorder="1" applyAlignment="1">
      <alignment horizontal="center" vertical="center"/>
    </xf>
    <xf numFmtId="0" fontId="6" fillId="5" borderId="52" xfId="0" applyFont="1" applyFill="1" applyBorder="1" applyAlignment="1">
      <alignment horizontal="center" vertical="center"/>
    </xf>
    <xf numFmtId="14" fontId="6" fillId="0" borderId="26" xfId="0" applyNumberFormat="1" applyFont="1" applyBorder="1" applyAlignment="1">
      <alignment horizontal="right" vertical="center"/>
    </xf>
    <xf numFmtId="14" fontId="6" fillId="0" borderId="26" xfId="0" applyNumberFormat="1" applyFont="1" applyBorder="1" applyAlignment="1" applyProtection="1">
      <alignment horizontal="left" vertical="center"/>
      <protection locked="0"/>
    </xf>
  </cellXfs>
  <cellStyles count="10">
    <cellStyle name="Comma" xfId="5" builtinId="3"/>
    <cellStyle name="Currency" xfId="1" builtinId="4"/>
    <cellStyle name="Currency 2" xfId="2" xr:uid="{00000000-0005-0000-0000-000001000000}"/>
    <cellStyle name="Hyperlink" xfId="3" builtinId="8"/>
    <cellStyle name="Normal" xfId="0" builtinId="0"/>
    <cellStyle name="Normal 2" xfId="4" xr:uid="{00000000-0005-0000-0000-000004000000}"/>
    <cellStyle name="Normal 3" xfId="6" xr:uid="{0ED89A68-CA5B-40E8-A1C8-79D62741423A}"/>
    <cellStyle name="Normal 3 2" xfId="7" xr:uid="{8D425D41-F8A5-46B8-8D2D-B35D55F518C6}"/>
    <cellStyle name="Normal 3 3" xfId="8" xr:uid="{32604F66-92B1-44F8-8392-5D6353699748}"/>
    <cellStyle name="Normal 3 4" xfId="9" xr:uid="{DB541EEF-3112-40D5-8F06-ED5024F200FC}"/>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xDef>
      <a:spPr>
        <a:solidFill>
          <a:schemeClr val="lt1"/>
        </a:solidFill>
        <a:ln w="9525" cmpd="sng">
          <a:solidFill>
            <a:schemeClr val="lt1">
              <a:shade val="50000"/>
            </a:schemeClr>
          </a:solidFill>
        </a:ln>
      </a:spPr>
      <a:bodyPr vertOverflow="clip" horzOverflow="clip" wrap="square" rtlCol="0" anchor="t"/>
      <a:lstStyle>
        <a:defPPr>
          <a:lnSpc>
            <a:spcPts val="1200"/>
          </a:lnSpc>
          <a:defRPr sz="1100" b="1"/>
        </a:defPPr>
      </a:lstStyle>
      <a:style>
        <a:lnRef idx="0">
          <a:scrgbClr r="0" g="0" b="0"/>
        </a:lnRef>
        <a:fillRef idx="0">
          <a:scrgbClr r="0" g="0" b="0"/>
        </a:fillRef>
        <a:effectRef idx="0">
          <a:scrgbClr r="0" g="0" b="0"/>
        </a:effectRef>
        <a:fontRef idx="minor">
          <a:schemeClr val="dk1"/>
        </a:fontRef>
      </a: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0FFA65-3C56-433E-990B-9C30E642C123}">
  <dimension ref="A1:AF50"/>
  <sheetViews>
    <sheetView view="pageBreakPreview" topLeftCell="A8" zoomScale="85" zoomScaleNormal="118" zoomScaleSheetLayoutView="85" workbookViewId="0">
      <selection activeCell="D3" sqref="D3"/>
    </sheetView>
  </sheetViews>
  <sheetFormatPr defaultColWidth="8.73046875" defaultRowHeight="12.75"/>
  <cols>
    <col min="1" max="1" width="72.1328125" style="233" customWidth="1"/>
    <col min="2" max="2" width="40.86328125" style="226" customWidth="1"/>
    <col min="3" max="3" width="60" style="234" customWidth="1"/>
    <col min="4" max="16384" width="8.73046875" style="226"/>
  </cols>
  <sheetData>
    <row r="1" spans="1:32" ht="36.75" customHeight="1">
      <c r="A1" s="329" t="s">
        <v>189</v>
      </c>
      <c r="B1" s="329"/>
      <c r="C1" s="329"/>
    </row>
    <row r="2" spans="1:32" ht="33" customHeight="1">
      <c r="A2" s="330" t="s">
        <v>175</v>
      </c>
      <c r="B2" s="330"/>
      <c r="C2" s="330"/>
    </row>
    <row r="3" spans="1:32" ht="18" customHeight="1">
      <c r="A3" s="29" t="s">
        <v>38</v>
      </c>
      <c r="B3" s="30" t="s">
        <v>39</v>
      </c>
      <c r="C3" s="31" t="s">
        <v>40</v>
      </c>
      <c r="D3" s="32"/>
      <c r="E3" s="32"/>
      <c r="F3" s="32"/>
      <c r="G3" s="32"/>
      <c r="H3" s="32"/>
      <c r="I3" s="32"/>
      <c r="J3" s="32"/>
      <c r="K3" s="32"/>
      <c r="L3" s="32"/>
      <c r="M3" s="32"/>
      <c r="N3" s="32"/>
      <c r="O3" s="32"/>
      <c r="P3" s="32"/>
      <c r="Q3" s="32"/>
      <c r="R3" s="32"/>
      <c r="S3" s="32"/>
      <c r="T3" s="32"/>
      <c r="U3" s="32"/>
      <c r="V3" s="32"/>
      <c r="W3" s="32"/>
      <c r="X3" s="32"/>
      <c r="Y3" s="32"/>
      <c r="Z3" s="32"/>
      <c r="AA3" s="32"/>
      <c r="AB3" s="32"/>
      <c r="AC3" s="32"/>
      <c r="AD3" s="32"/>
      <c r="AE3" s="32"/>
      <c r="AF3" s="33"/>
    </row>
    <row r="4" spans="1:32" s="227" customFormat="1" ht="18" customHeight="1">
      <c r="A4" s="34" t="s">
        <v>0</v>
      </c>
      <c r="B4" s="35" t="s">
        <v>41</v>
      </c>
      <c r="C4" s="36" t="s">
        <v>42</v>
      </c>
      <c r="D4" s="26"/>
      <c r="E4" s="26"/>
      <c r="F4" s="26"/>
      <c r="G4" s="26"/>
      <c r="H4" s="26"/>
      <c r="I4" s="26"/>
      <c r="J4" s="26"/>
      <c r="K4" s="26"/>
      <c r="L4" s="26"/>
      <c r="M4" s="26"/>
      <c r="N4" s="27"/>
      <c r="O4" s="27"/>
      <c r="P4" s="27"/>
      <c r="Q4" s="28"/>
      <c r="R4" s="28"/>
      <c r="S4" s="28"/>
      <c r="T4" s="28"/>
      <c r="U4" s="28"/>
      <c r="V4" s="28"/>
      <c r="W4" s="28"/>
      <c r="X4" s="28"/>
      <c r="Y4" s="28"/>
      <c r="Z4" s="28"/>
      <c r="AA4" s="28"/>
      <c r="AB4" s="28"/>
      <c r="AC4" s="28"/>
      <c r="AD4" s="28"/>
      <c r="AE4" s="28"/>
      <c r="AF4" s="28"/>
    </row>
    <row r="5" spans="1:32" s="227" customFormat="1" ht="18" customHeight="1">
      <c r="A5" s="34" t="s">
        <v>1</v>
      </c>
      <c r="B5" s="35" t="s">
        <v>41</v>
      </c>
      <c r="C5" s="36" t="s">
        <v>43</v>
      </c>
      <c r="D5" s="26"/>
      <c r="E5" s="26"/>
      <c r="F5" s="26"/>
      <c r="G5" s="26"/>
      <c r="H5" s="26"/>
      <c r="I5" s="26"/>
      <c r="J5" s="26"/>
      <c r="K5" s="26"/>
      <c r="L5" s="26"/>
      <c r="M5" s="26"/>
      <c r="N5" s="27"/>
      <c r="O5" s="27"/>
      <c r="P5" s="27"/>
      <c r="Q5" s="28"/>
      <c r="R5" s="28"/>
      <c r="S5" s="28"/>
      <c r="T5" s="28"/>
      <c r="U5" s="28"/>
      <c r="V5" s="28"/>
      <c r="W5" s="28"/>
      <c r="X5" s="28"/>
      <c r="Y5" s="28"/>
      <c r="Z5" s="28"/>
      <c r="AA5" s="28"/>
      <c r="AB5" s="28"/>
      <c r="AC5" s="28"/>
      <c r="AD5" s="28"/>
      <c r="AE5" s="28"/>
      <c r="AF5" s="28"/>
    </row>
    <row r="6" spans="1:32" s="227" customFormat="1" ht="18" customHeight="1">
      <c r="A6" s="25" t="s">
        <v>26</v>
      </c>
      <c r="B6" s="35" t="s">
        <v>41</v>
      </c>
      <c r="C6" s="36" t="s">
        <v>68</v>
      </c>
      <c r="D6" s="26"/>
      <c r="E6" s="26"/>
      <c r="F6" s="26"/>
      <c r="G6" s="26"/>
      <c r="H6" s="26"/>
      <c r="I6" s="26"/>
      <c r="J6" s="26"/>
      <c r="K6" s="26"/>
      <c r="L6" s="26"/>
      <c r="M6" s="26"/>
      <c r="N6" s="27"/>
      <c r="O6" s="27"/>
      <c r="P6" s="27"/>
      <c r="Q6" s="28"/>
      <c r="R6" s="28"/>
      <c r="S6" s="28"/>
      <c r="T6" s="28"/>
      <c r="U6" s="28"/>
      <c r="V6" s="28"/>
      <c r="W6" s="28"/>
      <c r="X6" s="28"/>
      <c r="Y6" s="28"/>
      <c r="Z6" s="28"/>
      <c r="AA6" s="28"/>
      <c r="AB6" s="28"/>
      <c r="AC6" s="28"/>
      <c r="AD6" s="28"/>
      <c r="AE6" s="28"/>
      <c r="AF6" s="27"/>
    </row>
    <row r="7" spans="1:32" s="227" customFormat="1" ht="45" customHeight="1">
      <c r="A7" s="25" t="s">
        <v>190</v>
      </c>
      <c r="B7" s="35" t="s">
        <v>41</v>
      </c>
      <c r="C7" s="36" t="s">
        <v>173</v>
      </c>
      <c r="D7" s="26"/>
      <c r="E7" s="26"/>
      <c r="F7" s="26"/>
      <c r="G7" s="26"/>
      <c r="H7" s="26"/>
      <c r="I7" s="26"/>
      <c r="J7" s="26"/>
      <c r="K7" s="26"/>
      <c r="L7" s="26"/>
      <c r="M7" s="26"/>
      <c r="N7" s="28"/>
      <c r="O7" s="28"/>
      <c r="P7" s="28"/>
      <c r="Q7" s="28"/>
      <c r="R7" s="28"/>
      <c r="S7" s="28"/>
      <c r="T7" s="28"/>
      <c r="U7" s="28"/>
      <c r="V7" s="28"/>
      <c r="W7" s="28"/>
      <c r="X7" s="28"/>
      <c r="Y7" s="28"/>
      <c r="Z7" s="28"/>
      <c r="AA7" s="28"/>
      <c r="AB7" s="28"/>
      <c r="AC7" s="28"/>
      <c r="AD7" s="28"/>
      <c r="AE7" s="28"/>
      <c r="AF7" s="28"/>
    </row>
    <row r="8" spans="1:32" s="227" customFormat="1" ht="18" customHeight="1">
      <c r="A8" s="25" t="s">
        <v>24</v>
      </c>
      <c r="B8" s="35" t="s">
        <v>41</v>
      </c>
      <c r="C8" s="36" t="s">
        <v>44</v>
      </c>
      <c r="D8" s="26"/>
      <c r="E8" s="26"/>
      <c r="F8" s="26"/>
      <c r="G8" s="26"/>
      <c r="H8" s="26"/>
      <c r="I8" s="26"/>
      <c r="J8" s="26"/>
      <c r="K8" s="26"/>
      <c r="L8" s="26"/>
      <c r="M8" s="26"/>
      <c r="N8" s="28"/>
      <c r="O8" s="28"/>
      <c r="P8" s="28"/>
      <c r="Q8" s="28"/>
      <c r="R8" s="28"/>
      <c r="S8" s="28"/>
      <c r="T8" s="28"/>
      <c r="U8" s="28"/>
      <c r="V8" s="28"/>
      <c r="W8" s="28"/>
      <c r="X8" s="28"/>
      <c r="Y8" s="28"/>
      <c r="Z8" s="28"/>
      <c r="AA8" s="28"/>
      <c r="AB8" s="28"/>
      <c r="AC8" s="28"/>
      <c r="AD8" s="28"/>
      <c r="AE8" s="28"/>
      <c r="AF8" s="28"/>
    </row>
    <row r="9" spans="1:32" s="227" customFormat="1" ht="18" customHeight="1">
      <c r="A9" s="228" t="s">
        <v>182</v>
      </c>
      <c r="B9" s="229" t="s">
        <v>41</v>
      </c>
      <c r="C9" s="230" t="s">
        <v>185</v>
      </c>
      <c r="D9" s="26"/>
      <c r="E9" s="26"/>
      <c r="F9" s="26"/>
      <c r="G9" s="26"/>
      <c r="H9" s="26"/>
      <c r="I9" s="26"/>
      <c r="J9" s="26"/>
      <c r="K9" s="26"/>
      <c r="L9" s="26"/>
      <c r="M9" s="26"/>
      <c r="N9" s="28"/>
      <c r="O9" s="28"/>
      <c r="P9" s="28"/>
      <c r="Q9" s="28"/>
      <c r="R9" s="28"/>
      <c r="S9" s="28"/>
      <c r="T9" s="28"/>
      <c r="U9" s="28"/>
      <c r="V9" s="28"/>
      <c r="W9" s="28"/>
      <c r="X9" s="28"/>
      <c r="Y9" s="28"/>
      <c r="Z9" s="28"/>
      <c r="AA9" s="28"/>
      <c r="AB9" s="28"/>
      <c r="AC9" s="28"/>
      <c r="AD9" s="28"/>
      <c r="AE9" s="28"/>
      <c r="AF9" s="28"/>
    </row>
    <row r="10" spans="1:32" s="227" customFormat="1" ht="18" customHeight="1">
      <c r="A10" s="231" t="s">
        <v>183</v>
      </c>
      <c r="B10" s="229" t="s">
        <v>69</v>
      </c>
      <c r="C10" s="230" t="s">
        <v>186</v>
      </c>
      <c r="D10" s="26"/>
      <c r="E10" s="26"/>
      <c r="F10" s="26"/>
      <c r="G10" s="26"/>
      <c r="H10" s="26"/>
      <c r="I10" s="26"/>
      <c r="J10" s="26"/>
      <c r="K10" s="26"/>
      <c r="L10" s="26"/>
      <c r="M10" s="26"/>
      <c r="N10" s="28"/>
      <c r="O10" s="28"/>
      <c r="P10" s="28"/>
      <c r="Q10" s="28"/>
      <c r="R10" s="28"/>
      <c r="S10" s="28"/>
      <c r="T10" s="28"/>
      <c r="U10" s="28"/>
      <c r="V10" s="28"/>
      <c r="W10" s="28"/>
      <c r="X10" s="28"/>
      <c r="Y10" s="28"/>
      <c r="Z10" s="28"/>
      <c r="AA10" s="28"/>
      <c r="AB10" s="28"/>
      <c r="AC10" s="28"/>
      <c r="AD10" s="28"/>
      <c r="AE10" s="28"/>
      <c r="AF10" s="28"/>
    </row>
    <row r="11" spans="1:32" s="227" customFormat="1" ht="18" customHeight="1">
      <c r="A11" s="228" t="s">
        <v>184</v>
      </c>
      <c r="B11" s="232" t="s">
        <v>69</v>
      </c>
      <c r="C11" s="230" t="s">
        <v>45</v>
      </c>
      <c r="D11" s="28"/>
      <c r="E11" s="28"/>
      <c r="F11" s="28"/>
      <c r="G11" s="28"/>
      <c r="H11" s="28"/>
      <c r="I11" s="28"/>
      <c r="J11" s="28"/>
      <c r="K11" s="28"/>
      <c r="L11" s="28"/>
      <c r="M11" s="28"/>
      <c r="N11" s="28"/>
      <c r="O11" s="28"/>
      <c r="P11" s="28"/>
      <c r="Q11" s="28"/>
      <c r="R11" s="28"/>
      <c r="S11" s="28"/>
      <c r="T11" s="28"/>
      <c r="U11" s="28"/>
      <c r="V11" s="28"/>
      <c r="W11" s="28"/>
      <c r="X11" s="28"/>
      <c r="Y11" s="28"/>
      <c r="Z11" s="28"/>
      <c r="AA11" s="28"/>
      <c r="AB11" s="28"/>
      <c r="AC11" s="28"/>
      <c r="AD11" s="28"/>
      <c r="AE11" s="28"/>
      <c r="AF11" s="28"/>
    </row>
    <row r="12" spans="1:32" s="227" customFormat="1" ht="30" customHeight="1">
      <c r="A12" s="25" t="s">
        <v>46</v>
      </c>
      <c r="B12" s="37" t="s">
        <v>47</v>
      </c>
      <c r="C12" s="36" t="s">
        <v>48</v>
      </c>
      <c r="D12" s="28"/>
      <c r="E12" s="28"/>
      <c r="F12" s="28"/>
      <c r="G12" s="28"/>
      <c r="H12" s="28"/>
      <c r="I12" s="28"/>
      <c r="J12" s="28"/>
      <c r="K12" s="28"/>
      <c r="L12" s="28"/>
      <c r="M12" s="28"/>
      <c r="N12" s="28"/>
      <c r="O12" s="28"/>
      <c r="P12" s="28"/>
      <c r="Q12" s="28"/>
      <c r="R12" s="28"/>
      <c r="S12" s="28"/>
      <c r="T12" s="28"/>
      <c r="U12" s="28"/>
      <c r="V12" s="28"/>
      <c r="W12" s="28"/>
      <c r="X12" s="28"/>
      <c r="Y12" s="28"/>
      <c r="Z12" s="28"/>
      <c r="AA12" s="28"/>
      <c r="AB12" s="28"/>
      <c r="AC12" s="28"/>
      <c r="AD12" s="28"/>
      <c r="AE12" s="28"/>
      <c r="AF12" s="28"/>
    </row>
    <row r="13" spans="1:32" s="227" customFormat="1" ht="18" customHeight="1">
      <c r="A13" s="25" t="s">
        <v>58</v>
      </c>
      <c r="B13" s="35" t="s">
        <v>41</v>
      </c>
      <c r="C13" s="36" t="s">
        <v>80</v>
      </c>
      <c r="D13" s="28"/>
      <c r="E13" s="28"/>
      <c r="F13" s="28"/>
      <c r="G13" s="28"/>
      <c r="H13" s="28"/>
      <c r="I13" s="28"/>
      <c r="J13" s="28"/>
      <c r="K13" s="28"/>
      <c r="L13" s="28"/>
      <c r="M13" s="28"/>
      <c r="N13" s="28"/>
      <c r="O13" s="28"/>
      <c r="P13" s="28"/>
      <c r="Q13" s="28"/>
      <c r="R13" s="28"/>
      <c r="S13" s="28"/>
      <c r="T13" s="28"/>
      <c r="U13" s="28"/>
      <c r="V13" s="28"/>
      <c r="W13" s="28"/>
      <c r="X13" s="28"/>
      <c r="Y13" s="28"/>
      <c r="Z13" s="28"/>
      <c r="AA13" s="28"/>
      <c r="AB13" s="28"/>
      <c r="AC13" s="28"/>
      <c r="AD13" s="28"/>
      <c r="AE13" s="28"/>
      <c r="AF13" s="28"/>
    </row>
    <row r="14" spans="1:32" s="227" customFormat="1" ht="18" customHeight="1">
      <c r="A14" s="25" t="s">
        <v>49</v>
      </c>
      <c r="B14" s="35" t="s">
        <v>41</v>
      </c>
      <c r="C14" s="36" t="s">
        <v>50</v>
      </c>
      <c r="D14" s="28"/>
      <c r="E14" s="28"/>
      <c r="F14" s="28"/>
      <c r="G14" s="28"/>
      <c r="H14" s="28"/>
      <c r="I14" s="28"/>
      <c r="J14" s="28"/>
      <c r="K14" s="28"/>
      <c r="L14" s="28"/>
      <c r="M14" s="28"/>
      <c r="N14" s="28"/>
      <c r="O14" s="28"/>
      <c r="P14" s="28"/>
      <c r="Q14" s="28"/>
      <c r="R14" s="28"/>
      <c r="S14" s="28"/>
      <c r="T14" s="28"/>
      <c r="U14" s="28"/>
      <c r="V14" s="28"/>
      <c r="W14" s="28"/>
      <c r="X14" s="28"/>
      <c r="Y14" s="28"/>
      <c r="Z14" s="28"/>
      <c r="AA14" s="28"/>
      <c r="AB14" s="28"/>
      <c r="AC14" s="28"/>
      <c r="AD14" s="28"/>
      <c r="AE14" s="28"/>
      <c r="AF14" s="28"/>
    </row>
    <row r="15" spans="1:32" s="227" customFormat="1" ht="18" customHeight="1">
      <c r="A15" s="25"/>
      <c r="B15" s="35"/>
      <c r="C15" s="36"/>
      <c r="D15" s="28"/>
      <c r="E15" s="28"/>
      <c r="F15" s="28"/>
      <c r="G15" s="28"/>
      <c r="H15" s="28"/>
      <c r="I15" s="28"/>
      <c r="J15" s="28"/>
      <c r="K15" s="28"/>
      <c r="L15" s="28"/>
      <c r="M15" s="28"/>
      <c r="N15" s="28"/>
      <c r="O15" s="28"/>
      <c r="P15" s="28"/>
      <c r="Q15" s="28"/>
      <c r="R15" s="28"/>
      <c r="S15" s="28"/>
      <c r="T15" s="28"/>
      <c r="U15" s="28"/>
      <c r="V15" s="28"/>
      <c r="W15" s="28"/>
      <c r="X15" s="28"/>
      <c r="Y15" s="28"/>
      <c r="Z15" s="28"/>
      <c r="AA15" s="28"/>
      <c r="AB15" s="28"/>
      <c r="AC15" s="28"/>
      <c r="AD15" s="28"/>
      <c r="AE15" s="28"/>
      <c r="AF15" s="28"/>
    </row>
    <row r="16" spans="1:32" s="227" customFormat="1" ht="45" customHeight="1">
      <c r="A16" s="165" t="s">
        <v>51</v>
      </c>
      <c r="B16" s="35" t="s">
        <v>41</v>
      </c>
      <c r="C16" s="151" t="s">
        <v>172</v>
      </c>
      <c r="D16" s="28"/>
      <c r="E16" s="28"/>
      <c r="F16" s="28"/>
      <c r="G16" s="28"/>
      <c r="H16" s="28"/>
      <c r="I16" s="28"/>
      <c r="J16" s="28"/>
      <c r="K16" s="28"/>
      <c r="L16" s="28"/>
      <c r="M16" s="28"/>
      <c r="N16" s="28"/>
      <c r="O16" s="28"/>
      <c r="P16" s="28"/>
      <c r="Q16" s="28"/>
      <c r="R16" s="28"/>
      <c r="S16" s="28"/>
      <c r="T16" s="28"/>
      <c r="U16" s="28"/>
      <c r="V16" s="28"/>
      <c r="W16" s="28"/>
      <c r="X16" s="28"/>
      <c r="Y16" s="28"/>
      <c r="Z16" s="28"/>
      <c r="AA16" s="28"/>
      <c r="AB16" s="28"/>
      <c r="AC16" s="28"/>
      <c r="AD16" s="28"/>
      <c r="AE16" s="28"/>
      <c r="AF16" s="28"/>
    </row>
    <row r="17" spans="1:3" s="227" customFormat="1" ht="45" customHeight="1">
      <c r="A17" s="165" t="s">
        <v>178</v>
      </c>
      <c r="B17" s="35" t="s">
        <v>41</v>
      </c>
      <c r="C17" s="36" t="s">
        <v>180</v>
      </c>
    </row>
    <row r="18" spans="1:3" s="227" customFormat="1" ht="45" customHeight="1">
      <c r="A18" s="165" t="s">
        <v>179</v>
      </c>
      <c r="B18" s="35" t="s">
        <v>41</v>
      </c>
      <c r="C18" s="36" t="s">
        <v>181</v>
      </c>
    </row>
    <row r="19" spans="1:3" s="227" customFormat="1" ht="18" customHeight="1">
      <c r="A19" s="166" t="s">
        <v>63</v>
      </c>
      <c r="B19" s="38" t="s">
        <v>53</v>
      </c>
      <c r="C19" s="36" t="s">
        <v>187</v>
      </c>
    </row>
    <row r="20" spans="1:3" s="227" customFormat="1" ht="18" customHeight="1">
      <c r="A20" s="166" t="s">
        <v>54</v>
      </c>
      <c r="B20" s="38" t="s">
        <v>53</v>
      </c>
      <c r="C20" s="36" t="s">
        <v>134</v>
      </c>
    </row>
    <row r="21" spans="1:3" s="227" customFormat="1" ht="18" customHeight="1">
      <c r="A21" s="167" t="s">
        <v>121</v>
      </c>
      <c r="B21" s="331" t="s">
        <v>170</v>
      </c>
      <c r="C21" s="332" t="s">
        <v>171</v>
      </c>
    </row>
    <row r="22" spans="1:3" s="227" customFormat="1" ht="18" customHeight="1">
      <c r="A22" s="167" t="s">
        <v>70</v>
      </c>
      <c r="B22" s="331"/>
      <c r="C22" s="332"/>
    </row>
    <row r="23" spans="1:3" s="227" customFormat="1" ht="18" customHeight="1">
      <c r="A23" s="167" t="s">
        <v>71</v>
      </c>
      <c r="B23" s="331"/>
      <c r="C23" s="332"/>
    </row>
    <row r="24" spans="1:3" s="227" customFormat="1" ht="30" customHeight="1">
      <c r="A24" s="167" t="s">
        <v>120</v>
      </c>
      <c r="B24" s="331"/>
      <c r="C24" s="332"/>
    </row>
    <row r="25" spans="1:3" s="227" customFormat="1" ht="18" customHeight="1">
      <c r="A25" s="167" t="s">
        <v>72</v>
      </c>
      <c r="B25" s="331"/>
      <c r="C25" s="332"/>
    </row>
    <row r="26" spans="1:3" s="227" customFormat="1" ht="18" customHeight="1">
      <c r="A26" s="167" t="s">
        <v>73</v>
      </c>
      <c r="B26" s="331"/>
      <c r="C26" s="332"/>
    </row>
    <row r="27" spans="1:3" s="227" customFormat="1" ht="18" customHeight="1">
      <c r="A27" s="167" t="s">
        <v>155</v>
      </c>
      <c r="B27" s="331"/>
      <c r="C27" s="332"/>
    </row>
    <row r="28" spans="1:3" s="227" customFormat="1" ht="18" customHeight="1">
      <c r="A28" s="167" t="s">
        <v>156</v>
      </c>
      <c r="B28" s="331"/>
      <c r="C28" s="332"/>
    </row>
    <row r="29" spans="1:3" s="227" customFormat="1" ht="18" customHeight="1">
      <c r="A29" s="167" t="s">
        <v>164</v>
      </c>
      <c r="B29" s="331"/>
      <c r="C29" s="332"/>
    </row>
    <row r="30" spans="1:3" s="227" customFormat="1" ht="18" customHeight="1">
      <c r="A30" s="167" t="s">
        <v>74</v>
      </c>
      <c r="B30" s="331"/>
      <c r="C30" s="332"/>
    </row>
    <row r="31" spans="1:3" s="227" customFormat="1" ht="18" customHeight="1">
      <c r="A31" s="167" t="s">
        <v>85</v>
      </c>
      <c r="B31" s="331"/>
      <c r="C31" s="332"/>
    </row>
    <row r="32" spans="1:3" s="227" customFormat="1" ht="18" customHeight="1">
      <c r="A32" s="167" t="s">
        <v>112</v>
      </c>
      <c r="B32" s="331"/>
      <c r="C32" s="332"/>
    </row>
    <row r="33" spans="1:3" s="227" customFormat="1" ht="18" customHeight="1">
      <c r="A33" s="167" t="s">
        <v>191</v>
      </c>
      <c r="B33" s="331"/>
      <c r="C33" s="332"/>
    </row>
    <row r="34" spans="1:3" s="227" customFormat="1" ht="18" customHeight="1">
      <c r="A34" s="167" t="s">
        <v>188</v>
      </c>
      <c r="B34" s="331"/>
      <c r="C34" s="332"/>
    </row>
    <row r="35" spans="1:3" s="227" customFormat="1" ht="30" customHeight="1">
      <c r="A35" s="167" t="s">
        <v>157</v>
      </c>
      <c r="B35" s="331"/>
      <c r="C35" s="332"/>
    </row>
    <row r="36" spans="1:3" s="227" customFormat="1" ht="30" customHeight="1">
      <c r="A36" s="167" t="s">
        <v>82</v>
      </c>
      <c r="B36" s="331"/>
      <c r="C36" s="332"/>
    </row>
    <row r="37" spans="1:3" s="227" customFormat="1" ht="30" customHeight="1">
      <c r="A37" s="167" t="s">
        <v>109</v>
      </c>
      <c r="B37" s="331"/>
      <c r="C37" s="332"/>
    </row>
    <row r="38" spans="1:3" s="227" customFormat="1" ht="18" customHeight="1">
      <c r="A38" s="167" t="s">
        <v>75</v>
      </c>
      <c r="B38" s="331"/>
      <c r="C38" s="332"/>
    </row>
    <row r="39" spans="1:3" s="227" customFormat="1" ht="18" customHeight="1">
      <c r="A39" s="25"/>
      <c r="B39" s="149"/>
      <c r="C39" s="150"/>
    </row>
    <row r="40" spans="1:3" s="227" customFormat="1" ht="65.099999999999994" customHeight="1">
      <c r="A40" s="167" t="s">
        <v>83</v>
      </c>
      <c r="B40" s="331" t="s">
        <v>161</v>
      </c>
      <c r="C40" s="331"/>
    </row>
    <row r="41" spans="1:3" s="227" customFormat="1" ht="65.099999999999994" customHeight="1">
      <c r="A41" s="167" t="s">
        <v>110</v>
      </c>
      <c r="B41" s="331"/>
      <c r="C41" s="331"/>
    </row>
    <row r="42" spans="1:3" s="227" customFormat="1" ht="18" customHeight="1">
      <c r="A42" s="167" t="s">
        <v>55</v>
      </c>
      <c r="B42" s="25" t="s">
        <v>41</v>
      </c>
      <c r="C42" s="150" t="s">
        <v>160</v>
      </c>
    </row>
    <row r="43" spans="1:3" s="227" customFormat="1" ht="18" customHeight="1">
      <c r="A43" s="25"/>
      <c r="B43" s="149"/>
      <c r="C43" s="150"/>
    </row>
    <row r="44" spans="1:3" s="227" customFormat="1" ht="30" customHeight="1">
      <c r="A44" s="167" t="s">
        <v>56</v>
      </c>
      <c r="B44" s="37" t="s">
        <v>69</v>
      </c>
      <c r="C44" s="36" t="s">
        <v>113</v>
      </c>
    </row>
    <row r="45" spans="1:3" s="227" customFormat="1" ht="60" customHeight="1">
      <c r="A45" s="167" t="s">
        <v>30</v>
      </c>
      <c r="B45" s="25" t="s">
        <v>76</v>
      </c>
      <c r="C45" s="36" t="s">
        <v>114</v>
      </c>
    </row>
    <row r="46" spans="1:3" s="227" customFormat="1" ht="45" customHeight="1">
      <c r="A46" s="167" t="s">
        <v>31</v>
      </c>
      <c r="B46" s="37" t="s">
        <v>69</v>
      </c>
      <c r="C46" s="36" t="s">
        <v>115</v>
      </c>
    </row>
    <row r="47" spans="1:3" s="227" customFormat="1" ht="18" customHeight="1">
      <c r="A47" s="25"/>
      <c r="B47" s="37"/>
      <c r="C47" s="36"/>
    </row>
    <row r="48" spans="1:3" s="227" customFormat="1" ht="45" customHeight="1">
      <c r="A48" s="167" t="s">
        <v>167</v>
      </c>
      <c r="B48" s="37"/>
      <c r="C48" s="36"/>
    </row>
    <row r="49" spans="1:3" s="227" customFormat="1" ht="27">
      <c r="A49" s="168" t="s">
        <v>158</v>
      </c>
      <c r="B49" s="25" t="s">
        <v>41</v>
      </c>
      <c r="C49" s="36" t="s">
        <v>77</v>
      </c>
    </row>
    <row r="50" spans="1:3" s="227" customFormat="1" ht="45" customHeight="1">
      <c r="A50" s="168" t="s">
        <v>159</v>
      </c>
      <c r="B50" s="25" t="s">
        <v>78</v>
      </c>
      <c r="C50" s="36" t="s">
        <v>79</v>
      </c>
    </row>
  </sheetData>
  <sheetProtection algorithmName="SHA-512" hashValue="HNYrQ5f0Pbxje9osrOh7se+O4hRIyQ0720zQ0wisyLVAGVPQHY2Yrc7JU8tJgEdKadPd4p8S/GH8prt3nFZ9Lg==" saltValue="9YERFV0SuoOUaAQE2BZZpQ==" spinCount="100000" sheet="1" selectLockedCells="1"/>
  <mergeCells count="5">
    <mergeCell ref="A1:C1"/>
    <mergeCell ref="A2:C2"/>
    <mergeCell ref="B21:B38"/>
    <mergeCell ref="C21:C38"/>
    <mergeCell ref="B40:C41"/>
  </mergeCells>
  <pageMargins left="0.7" right="0.7" top="0.75" bottom="0.75" header="0.3" footer="0.3"/>
  <pageSetup scale="52" orientation="portrait" r:id="rId1"/>
  <headerFooter>
    <oddFooter>&amp;LDVSS_Form05, Rev. 8/2026</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296250-D3C1-4DA8-8DC8-5E6D407453A7}">
  <sheetPr>
    <pageSetUpPr fitToPage="1"/>
  </sheetPr>
  <dimension ref="A1:AW79"/>
  <sheetViews>
    <sheetView showGridLines="0" tabSelected="1" view="pageBreakPreview" zoomScale="85" zoomScaleNormal="100" zoomScaleSheetLayoutView="85" zoomScalePageLayoutView="110" workbookViewId="0">
      <selection activeCell="I9" sqref="I9:J9"/>
    </sheetView>
  </sheetViews>
  <sheetFormatPr defaultColWidth="3.3984375" defaultRowHeight="13.15"/>
  <cols>
    <col min="1" max="1" width="6.3984375" style="158" customWidth="1"/>
    <col min="2" max="2" width="16.59765625" style="42" customWidth="1"/>
    <col min="3" max="4" width="14.59765625" style="42" customWidth="1"/>
    <col min="5" max="5" width="9" style="49" customWidth="1"/>
    <col min="6" max="6" width="12.1328125" style="49" customWidth="1"/>
    <col min="7" max="7" width="6.73046875" style="39" customWidth="1"/>
    <col min="8" max="8" width="11.59765625" style="39" customWidth="1"/>
    <col min="9" max="9" width="6.73046875" style="39" customWidth="1"/>
    <col min="10" max="10" width="11.59765625" style="39" customWidth="1"/>
    <col min="11" max="11" width="6.73046875" style="39" customWidth="1"/>
    <col min="12" max="12" width="11.59765625" style="39" customWidth="1"/>
    <col min="13" max="13" width="6.59765625" style="39" customWidth="1"/>
    <col min="14" max="14" width="11.59765625" style="39" customWidth="1"/>
    <col min="15" max="15" width="6.59765625" style="39" customWidth="1"/>
    <col min="16" max="16" width="11.59765625" style="39" customWidth="1"/>
    <col min="17" max="17" width="6.59765625" style="39" customWidth="1"/>
    <col min="18" max="18" width="11.59765625" style="39" customWidth="1"/>
    <col min="19" max="19" width="6.59765625" style="39" customWidth="1"/>
    <col min="20" max="20" width="11.59765625" style="39" customWidth="1"/>
    <col min="21" max="21" width="6.59765625" style="39" customWidth="1"/>
    <col min="22" max="22" width="13.265625" style="39" customWidth="1"/>
    <col min="23" max="23" width="6.59765625" style="39" customWidth="1"/>
    <col min="24" max="24" width="13.265625" style="39" customWidth="1"/>
    <col min="25" max="25" width="6.59765625" style="39" customWidth="1"/>
    <col min="26" max="26" width="11.59765625" style="39" customWidth="1"/>
    <col min="27" max="27" width="6.59765625" style="39" customWidth="1"/>
    <col min="28" max="28" width="11.59765625" style="39" customWidth="1"/>
    <col min="29" max="29" width="6.59765625" style="39" customWidth="1"/>
    <col min="30" max="30" width="11.59765625" style="39" customWidth="1"/>
    <col min="31" max="31" width="6.59765625" style="39" customWidth="1"/>
    <col min="32" max="32" width="11.59765625" style="39" customWidth="1"/>
    <col min="33" max="33" width="6.59765625" style="39" customWidth="1"/>
    <col min="34" max="34" width="11.59765625" style="39" customWidth="1"/>
    <col min="35" max="35" width="6.59765625" style="39" customWidth="1"/>
    <col min="36" max="36" width="11.59765625" style="39" customWidth="1"/>
    <col min="37" max="37" width="6.59765625" style="39" customWidth="1"/>
    <col min="38" max="38" width="11.59765625" style="39" customWidth="1"/>
    <col min="39" max="39" width="6.59765625" style="39" customWidth="1"/>
    <col min="40" max="40" width="12.73046875" style="39" customWidth="1"/>
    <col min="41" max="41" width="6.59765625" style="39" customWidth="1"/>
    <col min="42" max="42" width="11.59765625" style="39" customWidth="1"/>
    <col min="43" max="43" width="6.59765625" style="39" customWidth="1"/>
    <col min="44" max="44" width="11.59765625" style="39" customWidth="1"/>
    <col min="45" max="45" width="6.59765625" style="39" customWidth="1"/>
    <col min="46" max="46" width="11.59765625" style="39" customWidth="1"/>
    <col min="47" max="47" width="13.73046875" style="39" customWidth="1"/>
    <col min="48" max="48" width="17.73046875" style="39" customWidth="1"/>
    <col min="49" max="49" width="16.265625" style="39" customWidth="1"/>
    <col min="50" max="256" width="3.3984375" style="39" customWidth="1"/>
    <col min="257" max="16384" width="3.3984375" style="39"/>
  </cols>
  <sheetData>
    <row r="1" spans="1:49" ht="17.100000000000001" customHeight="1">
      <c r="A1" s="323" t="s">
        <v>169</v>
      </c>
      <c r="B1" s="323"/>
      <c r="C1" s="323"/>
      <c r="D1" s="323"/>
      <c r="E1" s="323"/>
      <c r="F1" s="323"/>
      <c r="G1" s="323"/>
      <c r="H1" s="323"/>
      <c r="I1" s="323"/>
      <c r="J1" s="323"/>
      <c r="K1" s="323"/>
      <c r="L1" s="323"/>
      <c r="M1" s="323"/>
      <c r="N1" s="323"/>
      <c r="O1" s="323"/>
      <c r="P1" s="323"/>
      <c r="Q1" s="323"/>
      <c r="R1" s="323"/>
      <c r="S1" s="323"/>
      <c r="T1" s="323"/>
      <c r="U1" s="323"/>
      <c r="V1" s="323"/>
      <c r="W1" s="323"/>
      <c r="X1" s="323"/>
      <c r="Y1" s="323"/>
      <c r="Z1" s="323"/>
      <c r="AA1" s="323"/>
      <c r="AB1" s="323"/>
      <c r="AC1" s="323"/>
      <c r="AD1" s="323"/>
      <c r="AE1" s="323"/>
      <c r="AF1" s="323"/>
      <c r="AG1" s="323"/>
      <c r="AH1" s="323"/>
      <c r="AI1" s="323"/>
      <c r="AJ1" s="323"/>
      <c r="AK1" s="323"/>
      <c r="AL1" s="323"/>
      <c r="AM1" s="323"/>
      <c r="AN1" s="323"/>
      <c r="AO1" s="323"/>
      <c r="AP1" s="323"/>
      <c r="AQ1" s="323"/>
      <c r="AR1" s="323"/>
      <c r="AS1" s="323"/>
      <c r="AT1" s="323"/>
      <c r="AU1" s="323"/>
      <c r="AV1" s="323"/>
      <c r="AW1" s="135"/>
    </row>
    <row r="2" spans="1:49" ht="17.100000000000001" customHeight="1">
      <c r="A2" s="323" t="s">
        <v>86</v>
      </c>
      <c r="B2" s="323"/>
      <c r="C2" s="323"/>
      <c r="D2" s="323"/>
      <c r="E2" s="323"/>
      <c r="F2" s="323"/>
      <c r="G2" s="323"/>
      <c r="H2" s="323"/>
      <c r="I2" s="323"/>
      <c r="J2" s="323"/>
      <c r="K2" s="323"/>
      <c r="L2" s="323"/>
      <c r="M2" s="323"/>
      <c r="N2" s="323"/>
      <c r="O2" s="323"/>
      <c r="P2" s="323"/>
      <c r="Q2" s="323"/>
      <c r="R2" s="323"/>
      <c r="S2" s="323"/>
      <c r="T2" s="323"/>
      <c r="U2" s="323"/>
      <c r="V2" s="323"/>
      <c r="W2" s="323"/>
      <c r="X2" s="323"/>
      <c r="Y2" s="323"/>
      <c r="Z2" s="323"/>
      <c r="AA2" s="323"/>
      <c r="AB2" s="323"/>
      <c r="AC2" s="323"/>
      <c r="AD2" s="323"/>
      <c r="AE2" s="323"/>
      <c r="AF2" s="323"/>
      <c r="AG2" s="323"/>
      <c r="AH2" s="323"/>
      <c r="AI2" s="323"/>
      <c r="AJ2" s="323"/>
      <c r="AK2" s="323"/>
      <c r="AL2" s="323"/>
      <c r="AM2" s="323"/>
      <c r="AN2" s="323"/>
      <c r="AO2" s="323"/>
      <c r="AP2" s="323"/>
      <c r="AQ2" s="323"/>
      <c r="AR2" s="323"/>
      <c r="AS2" s="323"/>
      <c r="AT2" s="323"/>
      <c r="AU2" s="323"/>
      <c r="AV2" s="323"/>
      <c r="AW2" s="135"/>
    </row>
    <row r="3" spans="1:49" ht="17.100000000000001" customHeight="1">
      <c r="A3" s="323" t="s">
        <v>192</v>
      </c>
      <c r="B3" s="323"/>
      <c r="C3" s="323"/>
      <c r="D3" s="323"/>
      <c r="E3" s="323"/>
      <c r="F3" s="323"/>
      <c r="G3" s="323"/>
      <c r="H3" s="323"/>
      <c r="I3" s="323"/>
      <c r="J3" s="323"/>
      <c r="K3" s="323"/>
      <c r="L3" s="323"/>
      <c r="M3" s="323"/>
      <c r="N3" s="323"/>
      <c r="O3" s="323"/>
      <c r="P3" s="323"/>
      <c r="Q3" s="323"/>
      <c r="R3" s="323"/>
      <c r="S3" s="323"/>
      <c r="T3" s="323"/>
      <c r="U3" s="323"/>
      <c r="V3" s="323"/>
      <c r="W3" s="323"/>
      <c r="X3" s="323"/>
      <c r="Y3" s="323"/>
      <c r="Z3" s="323"/>
      <c r="AA3" s="323"/>
      <c r="AB3" s="323"/>
      <c r="AC3" s="323"/>
      <c r="AD3" s="323"/>
      <c r="AE3" s="323"/>
      <c r="AF3" s="323"/>
      <c r="AG3" s="323"/>
      <c r="AH3" s="323"/>
      <c r="AI3" s="323"/>
      <c r="AJ3" s="323"/>
      <c r="AK3" s="323"/>
      <c r="AL3" s="323"/>
      <c r="AM3" s="323"/>
      <c r="AN3" s="323"/>
      <c r="AO3" s="323"/>
      <c r="AP3" s="323"/>
      <c r="AQ3" s="323"/>
      <c r="AR3" s="323"/>
      <c r="AS3" s="323"/>
      <c r="AT3" s="323"/>
      <c r="AU3" s="323"/>
      <c r="AV3" s="323"/>
      <c r="AW3" s="135"/>
    </row>
    <row r="4" spans="1:49" ht="4.5" customHeight="1">
      <c r="A4" s="324"/>
      <c r="B4" s="324"/>
      <c r="C4" s="324"/>
      <c r="D4" s="324"/>
      <c r="E4" s="324"/>
      <c r="F4" s="324"/>
      <c r="G4" s="324"/>
      <c r="H4" s="324"/>
      <c r="I4" s="324"/>
      <c r="J4" s="324"/>
      <c r="K4" s="324"/>
      <c r="L4" s="324"/>
      <c r="M4" s="324"/>
      <c r="N4" s="324"/>
      <c r="O4" s="324"/>
      <c r="P4" s="324"/>
      <c r="Q4" s="324"/>
      <c r="R4" s="324"/>
      <c r="S4" s="324"/>
      <c r="T4" s="324"/>
      <c r="U4" s="324"/>
      <c r="V4" s="324"/>
      <c r="W4" s="324"/>
      <c r="X4" s="324"/>
      <c r="Y4" s="324"/>
      <c r="Z4" s="324"/>
      <c r="AA4" s="324"/>
      <c r="AB4" s="324"/>
      <c r="AC4" s="324"/>
      <c r="AD4" s="324"/>
      <c r="AE4" s="324"/>
      <c r="AF4" s="324"/>
      <c r="AG4" s="324"/>
      <c r="AH4" s="324"/>
      <c r="AI4" s="324"/>
      <c r="AJ4" s="324"/>
      <c r="AK4" s="324"/>
      <c r="AL4" s="324"/>
      <c r="AM4" s="324"/>
      <c r="AN4" s="324"/>
      <c r="AO4" s="324"/>
      <c r="AP4" s="324"/>
      <c r="AQ4" s="324"/>
      <c r="AR4" s="324"/>
      <c r="AS4" s="324"/>
      <c r="AT4" s="324"/>
      <c r="AU4" s="324"/>
      <c r="AV4" s="324"/>
      <c r="AW4" s="136"/>
    </row>
    <row r="5" spans="1:49" ht="23.25" customHeight="1">
      <c r="B5" s="225" t="s">
        <v>0</v>
      </c>
      <c r="C5" s="225"/>
      <c r="D5" s="327"/>
      <c r="E5" s="327"/>
      <c r="F5" s="327"/>
      <c r="G5" s="327"/>
      <c r="H5" s="327"/>
      <c r="I5" s="327"/>
      <c r="J5" s="327"/>
      <c r="AV5" s="22"/>
      <c r="AW5" s="22"/>
    </row>
    <row r="6" spans="1:49" ht="23.25" customHeight="1">
      <c r="B6" s="225" t="s">
        <v>1</v>
      </c>
      <c r="C6" s="225"/>
      <c r="D6" s="328"/>
      <c r="E6" s="328"/>
      <c r="F6" s="328"/>
      <c r="G6" s="328"/>
      <c r="H6" s="328"/>
      <c r="I6" s="328"/>
      <c r="J6" s="328"/>
      <c r="L6" s="43"/>
      <c r="R6" s="45"/>
      <c r="S6" s="45"/>
      <c r="T6" s="301" t="s">
        <v>24</v>
      </c>
      <c r="U6" s="301"/>
      <c r="V6" s="301"/>
      <c r="W6" s="325"/>
      <c r="X6" s="325"/>
      <c r="Y6" s="325"/>
      <c r="Z6" s="325"/>
      <c r="AA6" s="43"/>
      <c r="AC6" s="43"/>
      <c r="AD6" s="43"/>
      <c r="AE6" s="43"/>
      <c r="AF6" s="43"/>
      <c r="AG6" s="43"/>
      <c r="AH6" s="43"/>
      <c r="AI6" s="44"/>
      <c r="AJ6" s="43"/>
      <c r="AK6" s="44"/>
      <c r="AL6" s="45"/>
      <c r="AM6" s="45"/>
      <c r="AN6" s="45"/>
      <c r="AO6" s="45"/>
      <c r="AP6" s="131" t="s">
        <v>46</v>
      </c>
      <c r="AQ6" s="326"/>
      <c r="AR6" s="326"/>
      <c r="AS6" s="326"/>
      <c r="AT6" s="326"/>
      <c r="AU6" s="326"/>
      <c r="AV6" s="326"/>
      <c r="AW6" s="22"/>
    </row>
    <row r="7" spans="1:49" ht="23.25" customHeight="1">
      <c r="B7" s="43"/>
      <c r="C7" s="43"/>
      <c r="D7" s="328"/>
      <c r="E7" s="328"/>
      <c r="F7" s="328"/>
      <c r="G7" s="328"/>
      <c r="H7" s="328"/>
      <c r="I7" s="328"/>
      <c r="J7" s="328"/>
      <c r="L7" s="43"/>
      <c r="R7" s="45"/>
      <c r="S7" s="45"/>
      <c r="T7" s="301" t="s">
        <v>182</v>
      </c>
      <c r="U7" s="301"/>
      <c r="V7" s="301"/>
      <c r="W7" s="320"/>
      <c r="X7" s="320"/>
      <c r="Y7" s="320"/>
      <c r="Z7" s="320"/>
      <c r="AA7" s="45"/>
      <c r="AB7" s="45"/>
      <c r="AC7" s="45"/>
      <c r="AD7" s="45"/>
      <c r="AE7" s="45"/>
      <c r="AF7" s="45"/>
      <c r="AG7" s="45"/>
      <c r="AH7" s="45"/>
      <c r="AI7" s="45"/>
      <c r="AJ7" s="45"/>
      <c r="AK7" s="45"/>
      <c r="AL7" s="45"/>
      <c r="AM7" s="45"/>
      <c r="AN7" s="45"/>
      <c r="AO7" s="45"/>
      <c r="AP7" s="131" t="s">
        <v>58</v>
      </c>
      <c r="AQ7" s="321"/>
      <c r="AR7" s="321"/>
      <c r="AS7" s="321"/>
      <c r="AT7" s="321"/>
      <c r="AU7" s="321"/>
      <c r="AV7" s="321"/>
      <c r="AW7" s="22"/>
    </row>
    <row r="8" spans="1:49" ht="25.5" customHeight="1">
      <c r="B8" s="43" t="s">
        <v>26</v>
      </c>
      <c r="C8" s="43"/>
      <c r="D8" s="328"/>
      <c r="E8" s="328"/>
      <c r="F8" s="328"/>
      <c r="G8" s="328"/>
      <c r="H8" s="328"/>
      <c r="I8" s="328"/>
      <c r="J8" s="328"/>
      <c r="L8" s="43"/>
      <c r="R8" s="45"/>
      <c r="S8" s="319" t="s">
        <v>183</v>
      </c>
      <c r="T8" s="319"/>
      <c r="U8" s="319"/>
      <c r="V8" s="319"/>
      <c r="W8" s="317">
        <f>AV67</f>
        <v>0</v>
      </c>
      <c r="X8" s="317"/>
      <c r="Y8" s="317"/>
      <c r="Z8" s="317"/>
      <c r="AA8" s="43"/>
      <c r="AC8" s="43"/>
      <c r="AD8" s="43"/>
      <c r="AE8" s="43"/>
      <c r="AF8" s="43"/>
      <c r="AG8" s="43"/>
      <c r="AH8" s="43"/>
      <c r="AI8" s="44"/>
      <c r="AJ8" s="43"/>
      <c r="AK8" s="44"/>
      <c r="AL8" s="45"/>
      <c r="AM8" s="45"/>
      <c r="AN8" s="45"/>
      <c r="AO8" s="45"/>
      <c r="AP8" s="131" t="s">
        <v>59</v>
      </c>
      <c r="AQ8" s="322"/>
      <c r="AR8" s="322"/>
      <c r="AS8" s="322"/>
      <c r="AT8" s="322"/>
      <c r="AU8" s="322"/>
      <c r="AV8" s="322"/>
      <c r="AW8" s="22"/>
    </row>
    <row r="9" spans="1:49" ht="24" customHeight="1">
      <c r="B9" s="43" t="s">
        <v>23</v>
      </c>
      <c r="C9" s="43"/>
      <c r="D9" s="405"/>
      <c r="E9" s="405"/>
      <c r="F9" s="404" t="s">
        <v>174</v>
      </c>
      <c r="G9" s="404"/>
      <c r="H9" s="404"/>
      <c r="I9" s="318"/>
      <c r="J9" s="318"/>
      <c r="L9" s="45"/>
      <c r="M9" s="45"/>
      <c r="N9" s="45"/>
      <c r="O9" s="45"/>
      <c r="R9" s="319" t="s">
        <v>184</v>
      </c>
      <c r="S9" s="319"/>
      <c r="T9" s="319"/>
      <c r="U9" s="319"/>
      <c r="V9" s="319"/>
      <c r="W9" s="317">
        <f>SUM(W7:Z8)</f>
        <v>0</v>
      </c>
      <c r="X9" s="317"/>
      <c r="Y9" s="317"/>
      <c r="Z9" s="317"/>
      <c r="AA9" s="45"/>
      <c r="AB9" s="45"/>
      <c r="AC9" s="45"/>
      <c r="AD9" s="45"/>
      <c r="AE9" s="45"/>
      <c r="AF9" s="45"/>
      <c r="AG9" s="45"/>
      <c r="AH9" s="45"/>
      <c r="AI9" s="45"/>
      <c r="AJ9" s="45"/>
      <c r="AK9" s="45"/>
      <c r="AL9" s="47"/>
      <c r="AV9" s="48"/>
      <c r="AW9" s="48"/>
    </row>
    <row r="10" spans="1:49" ht="14.65" customHeight="1" thickBot="1">
      <c r="U10" s="316"/>
      <c r="V10" s="316"/>
      <c r="W10" s="316"/>
      <c r="X10" s="316"/>
      <c r="AO10" s="128"/>
      <c r="AP10" s="128"/>
      <c r="AQ10" s="128"/>
      <c r="AR10" s="128"/>
    </row>
    <row r="11" spans="1:49" ht="85.15" customHeight="1" thickBot="1">
      <c r="B11" s="169" t="s">
        <v>6</v>
      </c>
      <c r="C11" s="169" t="s">
        <v>176</v>
      </c>
      <c r="D11" s="169" t="s">
        <v>177</v>
      </c>
      <c r="E11" s="170" t="s">
        <v>63</v>
      </c>
      <c r="F11" s="170" t="s">
        <v>54</v>
      </c>
      <c r="G11" s="307" t="s">
        <v>116</v>
      </c>
      <c r="H11" s="307"/>
      <c r="I11" s="307" t="s">
        <v>87</v>
      </c>
      <c r="J11" s="307"/>
      <c r="K11" s="307" t="s">
        <v>88</v>
      </c>
      <c r="L11" s="307"/>
      <c r="M11" s="307" t="s">
        <v>117</v>
      </c>
      <c r="N11" s="307"/>
      <c r="O11" s="314" t="s">
        <v>60</v>
      </c>
      <c r="P11" s="315"/>
      <c r="Q11" s="307" t="s">
        <v>61</v>
      </c>
      <c r="R11" s="307"/>
      <c r="S11" s="307" t="s">
        <v>132</v>
      </c>
      <c r="T11" s="307"/>
      <c r="U11" s="307" t="s">
        <v>147</v>
      </c>
      <c r="V11" s="307"/>
      <c r="W11" s="307" t="s">
        <v>163</v>
      </c>
      <c r="X11" s="307"/>
      <c r="Y11" s="307" t="s">
        <v>146</v>
      </c>
      <c r="Z11" s="307"/>
      <c r="AA11" s="314" t="s">
        <v>148</v>
      </c>
      <c r="AB11" s="315"/>
      <c r="AC11" s="307" t="s">
        <v>149</v>
      </c>
      <c r="AD11" s="307"/>
      <c r="AE11" s="307" t="s">
        <v>150</v>
      </c>
      <c r="AF11" s="307"/>
      <c r="AG11" s="307" t="s">
        <v>194</v>
      </c>
      <c r="AH11" s="307"/>
      <c r="AI11" s="307" t="s">
        <v>131</v>
      </c>
      <c r="AJ11" s="307"/>
      <c r="AK11" s="307" t="s">
        <v>81</v>
      </c>
      <c r="AL11" s="307"/>
      <c r="AM11" s="307" t="s">
        <v>107</v>
      </c>
      <c r="AN11" s="307"/>
      <c r="AO11" s="307" t="s">
        <v>84</v>
      </c>
      <c r="AP11" s="307"/>
      <c r="AQ11" s="307" t="s">
        <v>106</v>
      </c>
      <c r="AR11" s="307"/>
      <c r="AS11" s="307" t="s">
        <v>151</v>
      </c>
      <c r="AT11" s="307"/>
      <c r="AU11" s="171" t="s">
        <v>89</v>
      </c>
      <c r="AV11" s="169" t="s">
        <v>18</v>
      </c>
      <c r="AW11" s="22"/>
    </row>
    <row r="12" spans="1:49" s="23" customFormat="1" ht="35.65" customHeight="1" thickBot="1">
      <c r="A12" s="159"/>
      <c r="B12" s="308"/>
      <c r="C12" s="309"/>
      <c r="D12" s="310"/>
      <c r="E12" s="172"/>
      <c r="F12" s="172"/>
      <c r="G12" s="173" t="s">
        <v>143</v>
      </c>
      <c r="H12" s="174">
        <v>133</v>
      </c>
      <c r="I12" s="173" t="s">
        <v>143</v>
      </c>
      <c r="J12" s="174">
        <v>97</v>
      </c>
      <c r="K12" s="173" t="s">
        <v>143</v>
      </c>
      <c r="L12" s="174">
        <v>87</v>
      </c>
      <c r="M12" s="175" t="s">
        <v>3</v>
      </c>
      <c r="N12" s="174">
        <v>91</v>
      </c>
      <c r="O12" s="175" t="s">
        <v>3</v>
      </c>
      <c r="P12" s="176">
        <v>120</v>
      </c>
      <c r="Q12" s="175" t="s">
        <v>3</v>
      </c>
      <c r="R12" s="176">
        <v>134</v>
      </c>
      <c r="S12" s="175" t="s">
        <v>3</v>
      </c>
      <c r="T12" s="176">
        <v>150</v>
      </c>
      <c r="U12" s="175" t="s">
        <v>3</v>
      </c>
      <c r="V12" s="176">
        <v>58</v>
      </c>
      <c r="W12" s="175" t="s">
        <v>3</v>
      </c>
      <c r="X12" s="176">
        <v>55</v>
      </c>
      <c r="Y12" s="175" t="s">
        <v>3</v>
      </c>
      <c r="Z12" s="176">
        <v>91</v>
      </c>
      <c r="AA12" s="175" t="s">
        <v>3</v>
      </c>
      <c r="AB12" s="176">
        <v>55</v>
      </c>
      <c r="AC12" s="175" t="s">
        <v>3</v>
      </c>
      <c r="AD12" s="176">
        <v>55</v>
      </c>
      <c r="AE12" s="175" t="s">
        <v>3</v>
      </c>
      <c r="AF12" s="176">
        <v>55</v>
      </c>
      <c r="AG12" s="175" t="s">
        <v>3</v>
      </c>
      <c r="AH12" s="176">
        <v>91</v>
      </c>
      <c r="AI12" s="177" t="s">
        <v>3</v>
      </c>
      <c r="AJ12" s="176">
        <v>84</v>
      </c>
      <c r="AK12" s="173" t="s">
        <v>143</v>
      </c>
      <c r="AL12" s="178">
        <v>103</v>
      </c>
      <c r="AM12" s="173" t="s">
        <v>143</v>
      </c>
      <c r="AN12" s="176">
        <v>23</v>
      </c>
      <c r="AO12" s="173" t="s">
        <v>143</v>
      </c>
      <c r="AP12" s="176" t="s">
        <v>135</v>
      </c>
      <c r="AQ12" s="173" t="s">
        <v>143</v>
      </c>
      <c r="AR12" s="176" t="s">
        <v>136</v>
      </c>
      <c r="AS12" s="179" t="s">
        <v>3</v>
      </c>
      <c r="AT12" s="180">
        <v>27</v>
      </c>
      <c r="AU12" s="177" t="s">
        <v>4</v>
      </c>
      <c r="AV12" s="181"/>
      <c r="AW12" s="22"/>
    </row>
    <row r="13" spans="1:49" ht="12.75">
      <c r="A13" s="160">
        <v>1</v>
      </c>
      <c r="B13" s="153"/>
      <c r="C13" s="154"/>
      <c r="D13" s="154"/>
      <c r="E13" s="52"/>
      <c r="F13" s="53"/>
      <c r="G13" s="54"/>
      <c r="H13" s="182">
        <f t="shared" ref="H13:H62" si="0">G13*$H$12</f>
        <v>0</v>
      </c>
      <c r="I13" s="54"/>
      <c r="J13" s="182">
        <f t="shared" ref="J13:J62" si="1">I13*$J$12</f>
        <v>0</v>
      </c>
      <c r="K13" s="54"/>
      <c r="L13" s="182">
        <f t="shared" ref="L13:L62" si="2">K13*$L$12</f>
        <v>0</v>
      </c>
      <c r="M13" s="54"/>
      <c r="N13" s="182">
        <f>M13*$N$12</f>
        <v>0</v>
      </c>
      <c r="O13" s="54"/>
      <c r="P13" s="182">
        <f t="shared" ref="P13:P62" si="3">O13*$P$12</f>
        <v>0</v>
      </c>
      <c r="Q13" s="54"/>
      <c r="R13" s="182">
        <f>Q13*$R$12</f>
        <v>0</v>
      </c>
      <c r="S13" s="54"/>
      <c r="T13" s="182">
        <f>S13*$T$12</f>
        <v>0</v>
      </c>
      <c r="U13" s="54"/>
      <c r="V13" s="182">
        <f>U13*$V$12</f>
        <v>0</v>
      </c>
      <c r="W13" s="54"/>
      <c r="X13" s="182">
        <f>W13*$X$12</f>
        <v>0</v>
      </c>
      <c r="Y13" s="54"/>
      <c r="Z13" s="182">
        <f>Y13*$Z$12</f>
        <v>0</v>
      </c>
      <c r="AA13" s="54"/>
      <c r="AB13" s="182">
        <f>AA13*$AB$12</f>
        <v>0</v>
      </c>
      <c r="AC13" s="54"/>
      <c r="AD13" s="182">
        <f>AC13*$AD$12</f>
        <v>0</v>
      </c>
      <c r="AE13" s="54"/>
      <c r="AF13" s="182">
        <f>AE13*$AF$12</f>
        <v>0</v>
      </c>
      <c r="AG13" s="54"/>
      <c r="AH13" s="182">
        <f>AG13*$AH$12</f>
        <v>0</v>
      </c>
      <c r="AI13" s="54"/>
      <c r="AJ13" s="182">
        <f>AI13*$AJ$12</f>
        <v>0</v>
      </c>
      <c r="AK13" s="54"/>
      <c r="AL13" s="182">
        <f>AK13*$AL$12</f>
        <v>0</v>
      </c>
      <c r="AM13" s="54"/>
      <c r="AN13" s="182">
        <f t="shared" ref="AN13:AN62" si="4">AM13*$AN$12</f>
        <v>0</v>
      </c>
      <c r="AO13" s="54"/>
      <c r="AP13" s="187"/>
      <c r="AQ13" s="54"/>
      <c r="AR13" s="187"/>
      <c r="AS13" s="54"/>
      <c r="AT13" s="182">
        <f>AS13*$AT$12</f>
        <v>0</v>
      </c>
      <c r="AU13" s="55"/>
      <c r="AV13" s="188">
        <f>SUM(H13,J13,L13,N13,P13,R13,T13,X13,Z13,AB13,AF13,AL13,AN13,AT13,AU13,AP13,AR13,AJ13)+AD13+AH13+V13</f>
        <v>0</v>
      </c>
      <c r="AW13" s="56"/>
    </row>
    <row r="14" spans="1:49" ht="12.75">
      <c r="A14" s="160">
        <v>2</v>
      </c>
      <c r="B14" s="153"/>
      <c r="C14" s="154"/>
      <c r="D14" s="154"/>
      <c r="E14" s="52"/>
      <c r="F14" s="53"/>
      <c r="G14" s="54"/>
      <c r="H14" s="182">
        <f t="shared" si="0"/>
        <v>0</v>
      </c>
      <c r="I14" s="54"/>
      <c r="J14" s="182">
        <f t="shared" si="1"/>
        <v>0</v>
      </c>
      <c r="K14" s="54"/>
      <c r="L14" s="182">
        <f t="shared" si="2"/>
        <v>0</v>
      </c>
      <c r="M14" s="54"/>
      <c r="N14" s="182">
        <f t="shared" ref="N14:N62" si="5">M14*$N$12</f>
        <v>0</v>
      </c>
      <c r="O14" s="54"/>
      <c r="P14" s="182">
        <f t="shared" si="3"/>
        <v>0</v>
      </c>
      <c r="Q14" s="54"/>
      <c r="R14" s="182">
        <f t="shared" ref="R14:R62" si="6">Q14*$R$12</f>
        <v>0</v>
      </c>
      <c r="S14" s="54"/>
      <c r="T14" s="182">
        <f t="shared" ref="T14:T62" si="7">S14*$T$12</f>
        <v>0</v>
      </c>
      <c r="U14" s="54"/>
      <c r="V14" s="182">
        <f t="shared" ref="V14:V62" si="8">U14*$V$12</f>
        <v>0</v>
      </c>
      <c r="W14" s="54"/>
      <c r="X14" s="182">
        <f t="shared" ref="X14:X62" si="9">W14*$X$12</f>
        <v>0</v>
      </c>
      <c r="Y14" s="54"/>
      <c r="Z14" s="182">
        <f t="shared" ref="Z14:Z62" si="10">Y14*$Z$12</f>
        <v>0</v>
      </c>
      <c r="AA14" s="54"/>
      <c r="AB14" s="182">
        <f t="shared" ref="AB14:AB62" si="11">AA14*$AB$12</f>
        <v>0</v>
      </c>
      <c r="AC14" s="54"/>
      <c r="AD14" s="182">
        <f t="shared" ref="AD14:AD62" si="12">AC14*$AD$12</f>
        <v>0</v>
      </c>
      <c r="AE14" s="54"/>
      <c r="AF14" s="182">
        <f t="shared" ref="AF14:AF62" si="13">AE14*$AF$12</f>
        <v>0</v>
      </c>
      <c r="AG14" s="54"/>
      <c r="AH14" s="182">
        <f t="shared" ref="AH14:AH62" si="14">AG14*$AH$12</f>
        <v>0</v>
      </c>
      <c r="AI14" s="54"/>
      <c r="AJ14" s="182">
        <f t="shared" ref="AJ14:AJ62" si="15">AI14*$AJ$12</f>
        <v>0</v>
      </c>
      <c r="AK14" s="54"/>
      <c r="AL14" s="182">
        <f>AK14*$AL$12</f>
        <v>0</v>
      </c>
      <c r="AM14" s="54"/>
      <c r="AN14" s="182">
        <f t="shared" si="4"/>
        <v>0</v>
      </c>
      <c r="AO14" s="54"/>
      <c r="AP14" s="187"/>
      <c r="AQ14" s="54"/>
      <c r="AR14" s="187"/>
      <c r="AS14" s="54"/>
      <c r="AT14" s="182">
        <f t="shared" ref="AT14:AT62" si="16">AS14*$AT$12</f>
        <v>0</v>
      </c>
      <c r="AU14" s="55"/>
      <c r="AV14" s="189">
        <f t="shared" ref="AV14:AV62" si="17">SUM(H14,J14,L14,N14,P14,R14,T14,X14,Z14,AB14,AF14,AL14,AN14,AT14,AU14,AP14,AR14,AJ14)+AD14+AH14+V14</f>
        <v>0</v>
      </c>
      <c r="AW14" s="56"/>
    </row>
    <row r="15" spans="1:49" ht="12.75">
      <c r="A15" s="160">
        <v>3</v>
      </c>
      <c r="B15" s="153"/>
      <c r="C15" s="154"/>
      <c r="D15" s="154"/>
      <c r="E15" s="52"/>
      <c r="F15" s="53"/>
      <c r="G15" s="54"/>
      <c r="H15" s="182">
        <f t="shared" si="0"/>
        <v>0</v>
      </c>
      <c r="I15" s="54"/>
      <c r="J15" s="182">
        <f t="shared" si="1"/>
        <v>0</v>
      </c>
      <c r="K15" s="54"/>
      <c r="L15" s="182">
        <f t="shared" si="2"/>
        <v>0</v>
      </c>
      <c r="M15" s="54"/>
      <c r="N15" s="182">
        <f t="shared" si="5"/>
        <v>0</v>
      </c>
      <c r="O15" s="54"/>
      <c r="P15" s="182">
        <f t="shared" si="3"/>
        <v>0</v>
      </c>
      <c r="Q15" s="54"/>
      <c r="R15" s="182">
        <f t="shared" si="6"/>
        <v>0</v>
      </c>
      <c r="S15" s="54"/>
      <c r="T15" s="182">
        <f t="shared" si="7"/>
        <v>0</v>
      </c>
      <c r="U15" s="54"/>
      <c r="V15" s="182">
        <f t="shared" si="8"/>
        <v>0</v>
      </c>
      <c r="W15" s="54"/>
      <c r="X15" s="182">
        <f t="shared" si="9"/>
        <v>0</v>
      </c>
      <c r="Y15" s="54"/>
      <c r="Z15" s="182">
        <f t="shared" si="10"/>
        <v>0</v>
      </c>
      <c r="AA15" s="54"/>
      <c r="AB15" s="182">
        <f t="shared" si="11"/>
        <v>0</v>
      </c>
      <c r="AC15" s="54"/>
      <c r="AD15" s="182">
        <f t="shared" si="12"/>
        <v>0</v>
      </c>
      <c r="AE15" s="54"/>
      <c r="AF15" s="182">
        <f t="shared" si="13"/>
        <v>0</v>
      </c>
      <c r="AG15" s="54"/>
      <c r="AH15" s="182">
        <f t="shared" si="14"/>
        <v>0</v>
      </c>
      <c r="AI15" s="54"/>
      <c r="AJ15" s="182">
        <f t="shared" si="15"/>
        <v>0</v>
      </c>
      <c r="AK15" s="54"/>
      <c r="AL15" s="182">
        <f t="shared" ref="AL15:AL62" si="18">AK15*$AL$12</f>
        <v>0</v>
      </c>
      <c r="AM15" s="54"/>
      <c r="AN15" s="182">
        <f t="shared" si="4"/>
        <v>0</v>
      </c>
      <c r="AO15" s="54"/>
      <c r="AP15" s="187"/>
      <c r="AQ15" s="54"/>
      <c r="AR15" s="187"/>
      <c r="AS15" s="54"/>
      <c r="AT15" s="182">
        <f t="shared" si="16"/>
        <v>0</v>
      </c>
      <c r="AU15" s="55"/>
      <c r="AV15" s="189">
        <f t="shared" si="17"/>
        <v>0</v>
      </c>
      <c r="AW15" s="56"/>
    </row>
    <row r="16" spans="1:49" ht="12.75">
      <c r="A16" s="160">
        <v>4</v>
      </c>
      <c r="B16" s="153"/>
      <c r="C16" s="154"/>
      <c r="D16" s="154"/>
      <c r="E16" s="52"/>
      <c r="F16" s="53"/>
      <c r="G16" s="54"/>
      <c r="H16" s="182">
        <f t="shared" si="0"/>
        <v>0</v>
      </c>
      <c r="I16" s="54"/>
      <c r="J16" s="182">
        <f t="shared" si="1"/>
        <v>0</v>
      </c>
      <c r="K16" s="54"/>
      <c r="L16" s="182">
        <f t="shared" si="2"/>
        <v>0</v>
      </c>
      <c r="M16" s="54"/>
      <c r="N16" s="182">
        <f t="shared" si="5"/>
        <v>0</v>
      </c>
      <c r="O16" s="54"/>
      <c r="P16" s="182">
        <f t="shared" si="3"/>
        <v>0</v>
      </c>
      <c r="Q16" s="54"/>
      <c r="R16" s="182">
        <f t="shared" si="6"/>
        <v>0</v>
      </c>
      <c r="S16" s="54"/>
      <c r="T16" s="182">
        <f t="shared" si="7"/>
        <v>0</v>
      </c>
      <c r="U16" s="54"/>
      <c r="V16" s="182">
        <f t="shared" si="8"/>
        <v>0</v>
      </c>
      <c r="W16" s="54"/>
      <c r="X16" s="182">
        <f t="shared" si="9"/>
        <v>0</v>
      </c>
      <c r="Y16" s="54"/>
      <c r="Z16" s="182">
        <f t="shared" si="10"/>
        <v>0</v>
      </c>
      <c r="AA16" s="54"/>
      <c r="AB16" s="182">
        <f t="shared" si="11"/>
        <v>0</v>
      </c>
      <c r="AC16" s="54"/>
      <c r="AD16" s="182">
        <f t="shared" si="12"/>
        <v>0</v>
      </c>
      <c r="AE16" s="54"/>
      <c r="AF16" s="182">
        <f t="shared" si="13"/>
        <v>0</v>
      </c>
      <c r="AG16" s="54"/>
      <c r="AH16" s="182">
        <f t="shared" si="14"/>
        <v>0</v>
      </c>
      <c r="AI16" s="54"/>
      <c r="AJ16" s="182">
        <f t="shared" si="15"/>
        <v>0</v>
      </c>
      <c r="AK16" s="54"/>
      <c r="AL16" s="182">
        <f t="shared" si="18"/>
        <v>0</v>
      </c>
      <c r="AM16" s="54"/>
      <c r="AN16" s="182">
        <f t="shared" si="4"/>
        <v>0</v>
      </c>
      <c r="AO16" s="54"/>
      <c r="AP16" s="187"/>
      <c r="AQ16" s="54"/>
      <c r="AR16" s="187"/>
      <c r="AS16" s="54"/>
      <c r="AT16" s="182">
        <f t="shared" si="16"/>
        <v>0</v>
      </c>
      <c r="AU16" s="55"/>
      <c r="AV16" s="189">
        <f t="shared" si="17"/>
        <v>0</v>
      </c>
      <c r="AW16" s="56"/>
    </row>
    <row r="17" spans="1:49" ht="12.75">
      <c r="A17" s="160">
        <v>5</v>
      </c>
      <c r="B17" s="153"/>
      <c r="C17" s="154"/>
      <c r="D17" s="154"/>
      <c r="E17" s="52"/>
      <c r="F17" s="53"/>
      <c r="G17" s="54"/>
      <c r="H17" s="182">
        <f t="shared" si="0"/>
        <v>0</v>
      </c>
      <c r="I17" s="54"/>
      <c r="J17" s="182">
        <f t="shared" si="1"/>
        <v>0</v>
      </c>
      <c r="K17" s="54"/>
      <c r="L17" s="182">
        <f t="shared" si="2"/>
        <v>0</v>
      </c>
      <c r="M17" s="54"/>
      <c r="N17" s="182">
        <f t="shared" si="5"/>
        <v>0</v>
      </c>
      <c r="O17" s="54"/>
      <c r="P17" s="182">
        <f t="shared" si="3"/>
        <v>0</v>
      </c>
      <c r="Q17" s="54"/>
      <c r="R17" s="182">
        <f t="shared" si="6"/>
        <v>0</v>
      </c>
      <c r="S17" s="54"/>
      <c r="T17" s="182">
        <f t="shared" si="7"/>
        <v>0</v>
      </c>
      <c r="U17" s="54"/>
      <c r="V17" s="182">
        <f t="shared" si="8"/>
        <v>0</v>
      </c>
      <c r="W17" s="54"/>
      <c r="X17" s="182">
        <f t="shared" si="9"/>
        <v>0</v>
      </c>
      <c r="Y17" s="54"/>
      <c r="Z17" s="182">
        <f t="shared" si="10"/>
        <v>0</v>
      </c>
      <c r="AA17" s="54"/>
      <c r="AB17" s="182">
        <f t="shared" si="11"/>
        <v>0</v>
      </c>
      <c r="AC17" s="54"/>
      <c r="AD17" s="182">
        <f t="shared" si="12"/>
        <v>0</v>
      </c>
      <c r="AE17" s="54"/>
      <c r="AF17" s="182">
        <f t="shared" si="13"/>
        <v>0</v>
      </c>
      <c r="AG17" s="54"/>
      <c r="AH17" s="182">
        <f>AG17*$AH$12</f>
        <v>0</v>
      </c>
      <c r="AI17" s="54"/>
      <c r="AJ17" s="182">
        <f t="shared" si="15"/>
        <v>0</v>
      </c>
      <c r="AK17" s="54"/>
      <c r="AL17" s="182">
        <f t="shared" si="18"/>
        <v>0</v>
      </c>
      <c r="AM17" s="54"/>
      <c r="AN17" s="182">
        <f t="shared" si="4"/>
        <v>0</v>
      </c>
      <c r="AO17" s="54"/>
      <c r="AP17" s="187"/>
      <c r="AQ17" s="54"/>
      <c r="AR17" s="187"/>
      <c r="AS17" s="54"/>
      <c r="AT17" s="182">
        <f t="shared" si="16"/>
        <v>0</v>
      </c>
      <c r="AU17" s="55"/>
      <c r="AV17" s="189">
        <f t="shared" si="17"/>
        <v>0</v>
      </c>
      <c r="AW17" s="56"/>
    </row>
    <row r="18" spans="1:49" ht="12.75">
      <c r="A18" s="160">
        <v>6</v>
      </c>
      <c r="B18" s="153"/>
      <c r="C18" s="154"/>
      <c r="D18" s="154"/>
      <c r="E18" s="52"/>
      <c r="F18" s="53"/>
      <c r="G18" s="54"/>
      <c r="H18" s="182">
        <f t="shared" si="0"/>
        <v>0</v>
      </c>
      <c r="I18" s="54"/>
      <c r="J18" s="182">
        <f t="shared" si="1"/>
        <v>0</v>
      </c>
      <c r="K18" s="54"/>
      <c r="L18" s="182">
        <f t="shared" si="2"/>
        <v>0</v>
      </c>
      <c r="M18" s="54"/>
      <c r="N18" s="182">
        <f t="shared" si="5"/>
        <v>0</v>
      </c>
      <c r="O18" s="54"/>
      <c r="P18" s="182">
        <f t="shared" si="3"/>
        <v>0</v>
      </c>
      <c r="Q18" s="54"/>
      <c r="R18" s="182">
        <f t="shared" si="6"/>
        <v>0</v>
      </c>
      <c r="S18" s="54"/>
      <c r="T18" s="182">
        <f t="shared" si="7"/>
        <v>0</v>
      </c>
      <c r="U18" s="54"/>
      <c r="V18" s="182">
        <f t="shared" si="8"/>
        <v>0</v>
      </c>
      <c r="W18" s="54"/>
      <c r="X18" s="182">
        <f t="shared" si="9"/>
        <v>0</v>
      </c>
      <c r="Y18" s="54"/>
      <c r="Z18" s="182">
        <f t="shared" si="10"/>
        <v>0</v>
      </c>
      <c r="AA18" s="54"/>
      <c r="AB18" s="182">
        <f t="shared" si="11"/>
        <v>0</v>
      </c>
      <c r="AC18" s="54"/>
      <c r="AD18" s="182">
        <f t="shared" si="12"/>
        <v>0</v>
      </c>
      <c r="AE18" s="54"/>
      <c r="AF18" s="182">
        <f t="shared" si="13"/>
        <v>0</v>
      </c>
      <c r="AG18" s="54"/>
      <c r="AH18" s="182">
        <f>AG18*$AH$12</f>
        <v>0</v>
      </c>
      <c r="AI18" s="54"/>
      <c r="AJ18" s="182">
        <f t="shared" si="15"/>
        <v>0</v>
      </c>
      <c r="AK18" s="54"/>
      <c r="AL18" s="182">
        <f t="shared" si="18"/>
        <v>0</v>
      </c>
      <c r="AM18" s="54"/>
      <c r="AN18" s="182">
        <f t="shared" si="4"/>
        <v>0</v>
      </c>
      <c r="AO18" s="54"/>
      <c r="AP18" s="187"/>
      <c r="AQ18" s="54"/>
      <c r="AR18" s="187"/>
      <c r="AS18" s="54"/>
      <c r="AT18" s="182">
        <f t="shared" si="16"/>
        <v>0</v>
      </c>
      <c r="AU18" s="55"/>
      <c r="AV18" s="189">
        <f t="shared" si="17"/>
        <v>0</v>
      </c>
      <c r="AW18" s="56"/>
    </row>
    <row r="19" spans="1:49" ht="12.75">
      <c r="A19" s="160">
        <v>7</v>
      </c>
      <c r="B19" s="153"/>
      <c r="C19" s="154"/>
      <c r="D19" s="154"/>
      <c r="E19" s="52"/>
      <c r="F19" s="53"/>
      <c r="G19" s="54"/>
      <c r="H19" s="182">
        <f t="shared" si="0"/>
        <v>0</v>
      </c>
      <c r="I19" s="54"/>
      <c r="J19" s="182">
        <f t="shared" si="1"/>
        <v>0</v>
      </c>
      <c r="K19" s="54"/>
      <c r="L19" s="182">
        <f t="shared" si="2"/>
        <v>0</v>
      </c>
      <c r="M19" s="54"/>
      <c r="N19" s="182">
        <f t="shared" si="5"/>
        <v>0</v>
      </c>
      <c r="O19" s="54"/>
      <c r="P19" s="182">
        <f t="shared" si="3"/>
        <v>0</v>
      </c>
      <c r="Q19" s="54"/>
      <c r="R19" s="182">
        <f t="shared" si="6"/>
        <v>0</v>
      </c>
      <c r="S19" s="54"/>
      <c r="T19" s="182">
        <f t="shared" si="7"/>
        <v>0</v>
      </c>
      <c r="U19" s="54"/>
      <c r="V19" s="182">
        <f t="shared" si="8"/>
        <v>0</v>
      </c>
      <c r="W19" s="54"/>
      <c r="X19" s="182">
        <f t="shared" si="9"/>
        <v>0</v>
      </c>
      <c r="Y19" s="54"/>
      <c r="Z19" s="182">
        <f t="shared" si="10"/>
        <v>0</v>
      </c>
      <c r="AA19" s="54"/>
      <c r="AB19" s="182">
        <f t="shared" si="11"/>
        <v>0</v>
      </c>
      <c r="AC19" s="54"/>
      <c r="AD19" s="182">
        <f t="shared" si="12"/>
        <v>0</v>
      </c>
      <c r="AE19" s="54"/>
      <c r="AF19" s="182">
        <f t="shared" si="13"/>
        <v>0</v>
      </c>
      <c r="AG19" s="54"/>
      <c r="AH19" s="182">
        <f>AG19*$AH$12</f>
        <v>0</v>
      </c>
      <c r="AI19" s="54"/>
      <c r="AJ19" s="182">
        <f t="shared" si="15"/>
        <v>0</v>
      </c>
      <c r="AK19" s="54"/>
      <c r="AL19" s="182">
        <f t="shared" si="18"/>
        <v>0</v>
      </c>
      <c r="AM19" s="54"/>
      <c r="AN19" s="182">
        <f t="shared" si="4"/>
        <v>0</v>
      </c>
      <c r="AO19" s="54"/>
      <c r="AP19" s="187"/>
      <c r="AQ19" s="54"/>
      <c r="AR19" s="187"/>
      <c r="AS19" s="54"/>
      <c r="AT19" s="182">
        <f t="shared" si="16"/>
        <v>0</v>
      </c>
      <c r="AU19" s="55"/>
      <c r="AV19" s="189">
        <f t="shared" si="17"/>
        <v>0</v>
      </c>
      <c r="AW19" s="56"/>
    </row>
    <row r="20" spans="1:49" ht="12.75">
      <c r="A20" s="160">
        <v>8</v>
      </c>
      <c r="B20" s="153"/>
      <c r="C20" s="154"/>
      <c r="D20" s="154"/>
      <c r="E20" s="52"/>
      <c r="F20" s="53"/>
      <c r="G20" s="54"/>
      <c r="H20" s="182">
        <f t="shared" si="0"/>
        <v>0</v>
      </c>
      <c r="I20" s="54"/>
      <c r="J20" s="182">
        <f t="shared" si="1"/>
        <v>0</v>
      </c>
      <c r="K20" s="54"/>
      <c r="L20" s="182">
        <f t="shared" si="2"/>
        <v>0</v>
      </c>
      <c r="M20" s="54"/>
      <c r="N20" s="182">
        <f t="shared" si="5"/>
        <v>0</v>
      </c>
      <c r="O20" s="54"/>
      <c r="P20" s="182">
        <f t="shared" si="3"/>
        <v>0</v>
      </c>
      <c r="Q20" s="54"/>
      <c r="R20" s="182">
        <f t="shared" si="6"/>
        <v>0</v>
      </c>
      <c r="S20" s="54"/>
      <c r="T20" s="182">
        <f t="shared" si="7"/>
        <v>0</v>
      </c>
      <c r="U20" s="54"/>
      <c r="V20" s="182">
        <f t="shared" si="8"/>
        <v>0</v>
      </c>
      <c r="W20" s="54"/>
      <c r="X20" s="182">
        <f t="shared" si="9"/>
        <v>0</v>
      </c>
      <c r="Y20" s="54"/>
      <c r="Z20" s="182">
        <f t="shared" si="10"/>
        <v>0</v>
      </c>
      <c r="AA20" s="54"/>
      <c r="AB20" s="182">
        <f t="shared" si="11"/>
        <v>0</v>
      </c>
      <c r="AC20" s="54"/>
      <c r="AD20" s="182">
        <f t="shared" si="12"/>
        <v>0</v>
      </c>
      <c r="AE20" s="54"/>
      <c r="AF20" s="182">
        <f t="shared" si="13"/>
        <v>0</v>
      </c>
      <c r="AG20" s="54"/>
      <c r="AH20" s="182">
        <f t="shared" si="14"/>
        <v>0</v>
      </c>
      <c r="AI20" s="54"/>
      <c r="AJ20" s="182">
        <f t="shared" si="15"/>
        <v>0</v>
      </c>
      <c r="AK20" s="54"/>
      <c r="AL20" s="182">
        <f t="shared" si="18"/>
        <v>0</v>
      </c>
      <c r="AM20" s="54"/>
      <c r="AN20" s="182">
        <f t="shared" si="4"/>
        <v>0</v>
      </c>
      <c r="AO20" s="54"/>
      <c r="AP20" s="187"/>
      <c r="AQ20" s="54"/>
      <c r="AR20" s="187"/>
      <c r="AS20" s="54"/>
      <c r="AT20" s="182">
        <f t="shared" si="16"/>
        <v>0</v>
      </c>
      <c r="AU20" s="55"/>
      <c r="AV20" s="189">
        <f t="shared" si="17"/>
        <v>0</v>
      </c>
      <c r="AW20" s="56"/>
    </row>
    <row r="21" spans="1:49" ht="12.75">
      <c r="A21" s="160">
        <v>9</v>
      </c>
      <c r="B21" s="153"/>
      <c r="C21" s="154"/>
      <c r="D21" s="154"/>
      <c r="E21" s="52"/>
      <c r="F21" s="53"/>
      <c r="G21" s="54"/>
      <c r="H21" s="182">
        <f t="shared" si="0"/>
        <v>0</v>
      </c>
      <c r="I21" s="54"/>
      <c r="J21" s="182">
        <f t="shared" si="1"/>
        <v>0</v>
      </c>
      <c r="K21" s="54"/>
      <c r="L21" s="182">
        <f t="shared" si="2"/>
        <v>0</v>
      </c>
      <c r="M21" s="54"/>
      <c r="N21" s="182">
        <f t="shared" si="5"/>
        <v>0</v>
      </c>
      <c r="O21" s="54"/>
      <c r="P21" s="182">
        <f t="shared" si="3"/>
        <v>0</v>
      </c>
      <c r="Q21" s="54"/>
      <c r="R21" s="182">
        <f t="shared" si="6"/>
        <v>0</v>
      </c>
      <c r="S21" s="54"/>
      <c r="T21" s="182">
        <f t="shared" si="7"/>
        <v>0</v>
      </c>
      <c r="U21" s="54"/>
      <c r="V21" s="182">
        <f t="shared" si="8"/>
        <v>0</v>
      </c>
      <c r="W21" s="54"/>
      <c r="X21" s="182">
        <f t="shared" si="9"/>
        <v>0</v>
      </c>
      <c r="Y21" s="54"/>
      <c r="Z21" s="182">
        <f t="shared" si="10"/>
        <v>0</v>
      </c>
      <c r="AA21" s="54"/>
      <c r="AB21" s="182">
        <f t="shared" si="11"/>
        <v>0</v>
      </c>
      <c r="AC21" s="54"/>
      <c r="AD21" s="182">
        <f t="shared" si="12"/>
        <v>0</v>
      </c>
      <c r="AE21" s="54"/>
      <c r="AF21" s="182">
        <f t="shared" si="13"/>
        <v>0</v>
      </c>
      <c r="AG21" s="54"/>
      <c r="AH21" s="182">
        <f t="shared" si="14"/>
        <v>0</v>
      </c>
      <c r="AI21" s="54"/>
      <c r="AJ21" s="182">
        <f t="shared" si="15"/>
        <v>0</v>
      </c>
      <c r="AK21" s="54"/>
      <c r="AL21" s="182">
        <f t="shared" si="18"/>
        <v>0</v>
      </c>
      <c r="AM21" s="54"/>
      <c r="AN21" s="182">
        <f t="shared" si="4"/>
        <v>0</v>
      </c>
      <c r="AO21" s="54"/>
      <c r="AP21" s="187"/>
      <c r="AQ21" s="54"/>
      <c r="AR21" s="187"/>
      <c r="AS21" s="54"/>
      <c r="AT21" s="182">
        <f t="shared" si="16"/>
        <v>0</v>
      </c>
      <c r="AU21" s="55"/>
      <c r="AV21" s="189">
        <f t="shared" si="17"/>
        <v>0</v>
      </c>
      <c r="AW21" s="56"/>
    </row>
    <row r="22" spans="1:49" ht="12.75">
      <c r="A22" s="160">
        <v>10</v>
      </c>
      <c r="B22" s="153"/>
      <c r="C22" s="154"/>
      <c r="D22" s="154"/>
      <c r="E22" s="52"/>
      <c r="F22" s="53"/>
      <c r="G22" s="54"/>
      <c r="H22" s="182">
        <f t="shared" si="0"/>
        <v>0</v>
      </c>
      <c r="I22" s="54"/>
      <c r="J22" s="182">
        <f t="shared" si="1"/>
        <v>0</v>
      </c>
      <c r="K22" s="54"/>
      <c r="L22" s="182">
        <f t="shared" si="2"/>
        <v>0</v>
      </c>
      <c r="M22" s="54"/>
      <c r="N22" s="182">
        <f t="shared" si="5"/>
        <v>0</v>
      </c>
      <c r="O22" s="54"/>
      <c r="P22" s="182">
        <f t="shared" si="3"/>
        <v>0</v>
      </c>
      <c r="Q22" s="54"/>
      <c r="R22" s="182">
        <f t="shared" si="6"/>
        <v>0</v>
      </c>
      <c r="S22" s="54"/>
      <c r="T22" s="182">
        <f t="shared" si="7"/>
        <v>0</v>
      </c>
      <c r="U22" s="54"/>
      <c r="V22" s="182">
        <f t="shared" si="8"/>
        <v>0</v>
      </c>
      <c r="W22" s="54"/>
      <c r="X22" s="182">
        <f t="shared" si="9"/>
        <v>0</v>
      </c>
      <c r="Y22" s="54"/>
      <c r="Z22" s="182">
        <f t="shared" si="10"/>
        <v>0</v>
      </c>
      <c r="AA22" s="54"/>
      <c r="AB22" s="182">
        <f t="shared" si="11"/>
        <v>0</v>
      </c>
      <c r="AC22" s="54"/>
      <c r="AD22" s="182">
        <f t="shared" si="12"/>
        <v>0</v>
      </c>
      <c r="AE22" s="54"/>
      <c r="AF22" s="182">
        <f t="shared" si="13"/>
        <v>0</v>
      </c>
      <c r="AG22" s="54"/>
      <c r="AH22" s="182">
        <f t="shared" si="14"/>
        <v>0</v>
      </c>
      <c r="AI22" s="54"/>
      <c r="AJ22" s="182">
        <f t="shared" si="15"/>
        <v>0</v>
      </c>
      <c r="AK22" s="54"/>
      <c r="AL22" s="182">
        <f t="shared" si="18"/>
        <v>0</v>
      </c>
      <c r="AM22" s="54"/>
      <c r="AN22" s="182">
        <f t="shared" si="4"/>
        <v>0</v>
      </c>
      <c r="AO22" s="54"/>
      <c r="AP22" s="187"/>
      <c r="AQ22" s="54"/>
      <c r="AR22" s="187"/>
      <c r="AS22" s="54"/>
      <c r="AT22" s="182">
        <f t="shared" si="16"/>
        <v>0</v>
      </c>
      <c r="AU22" s="55"/>
      <c r="AV22" s="189">
        <f t="shared" si="17"/>
        <v>0</v>
      </c>
      <c r="AW22" s="56"/>
    </row>
    <row r="23" spans="1:49" ht="12.75">
      <c r="A23" s="160">
        <v>11</v>
      </c>
      <c r="B23" s="153"/>
      <c r="C23" s="154"/>
      <c r="D23" s="154"/>
      <c r="E23" s="52"/>
      <c r="F23" s="53"/>
      <c r="G23" s="54"/>
      <c r="H23" s="182">
        <f t="shared" si="0"/>
        <v>0</v>
      </c>
      <c r="I23" s="54"/>
      <c r="J23" s="182">
        <f t="shared" si="1"/>
        <v>0</v>
      </c>
      <c r="K23" s="54"/>
      <c r="L23" s="182">
        <f t="shared" si="2"/>
        <v>0</v>
      </c>
      <c r="M23" s="54"/>
      <c r="N23" s="182">
        <f t="shared" si="5"/>
        <v>0</v>
      </c>
      <c r="O23" s="54"/>
      <c r="P23" s="182">
        <f t="shared" si="3"/>
        <v>0</v>
      </c>
      <c r="Q23" s="54"/>
      <c r="R23" s="182">
        <f t="shared" si="6"/>
        <v>0</v>
      </c>
      <c r="S23" s="54"/>
      <c r="T23" s="182">
        <f t="shared" si="7"/>
        <v>0</v>
      </c>
      <c r="U23" s="54"/>
      <c r="V23" s="182">
        <f t="shared" si="8"/>
        <v>0</v>
      </c>
      <c r="W23" s="54"/>
      <c r="X23" s="182">
        <f t="shared" si="9"/>
        <v>0</v>
      </c>
      <c r="Y23" s="54"/>
      <c r="Z23" s="182">
        <f t="shared" si="10"/>
        <v>0</v>
      </c>
      <c r="AA23" s="54"/>
      <c r="AB23" s="182">
        <f t="shared" si="11"/>
        <v>0</v>
      </c>
      <c r="AC23" s="54"/>
      <c r="AD23" s="182">
        <f t="shared" si="12"/>
        <v>0</v>
      </c>
      <c r="AE23" s="54"/>
      <c r="AF23" s="182">
        <f t="shared" si="13"/>
        <v>0</v>
      </c>
      <c r="AG23" s="54"/>
      <c r="AH23" s="182">
        <f t="shared" si="14"/>
        <v>0</v>
      </c>
      <c r="AI23" s="54"/>
      <c r="AJ23" s="182">
        <f t="shared" si="15"/>
        <v>0</v>
      </c>
      <c r="AK23" s="54"/>
      <c r="AL23" s="182">
        <f t="shared" si="18"/>
        <v>0</v>
      </c>
      <c r="AM23" s="54"/>
      <c r="AN23" s="182">
        <f t="shared" si="4"/>
        <v>0</v>
      </c>
      <c r="AO23" s="54"/>
      <c r="AP23" s="187"/>
      <c r="AQ23" s="54"/>
      <c r="AR23" s="187"/>
      <c r="AS23" s="54"/>
      <c r="AT23" s="182">
        <f t="shared" si="16"/>
        <v>0</v>
      </c>
      <c r="AU23" s="55"/>
      <c r="AV23" s="189">
        <f t="shared" si="17"/>
        <v>0</v>
      </c>
      <c r="AW23" s="56"/>
    </row>
    <row r="24" spans="1:49" ht="12.75">
      <c r="A24" s="160">
        <v>12</v>
      </c>
      <c r="B24" s="153"/>
      <c r="C24" s="154"/>
      <c r="D24" s="154"/>
      <c r="E24" s="52"/>
      <c r="F24" s="53"/>
      <c r="G24" s="54"/>
      <c r="H24" s="182">
        <f t="shared" si="0"/>
        <v>0</v>
      </c>
      <c r="I24" s="54"/>
      <c r="J24" s="182">
        <f t="shared" si="1"/>
        <v>0</v>
      </c>
      <c r="K24" s="54"/>
      <c r="L24" s="182">
        <f t="shared" si="2"/>
        <v>0</v>
      </c>
      <c r="M24" s="54"/>
      <c r="N24" s="182">
        <f t="shared" si="5"/>
        <v>0</v>
      </c>
      <c r="O24" s="54"/>
      <c r="P24" s="182">
        <f t="shared" si="3"/>
        <v>0</v>
      </c>
      <c r="Q24" s="54"/>
      <c r="R24" s="182">
        <f t="shared" si="6"/>
        <v>0</v>
      </c>
      <c r="S24" s="54"/>
      <c r="T24" s="182">
        <f t="shared" si="7"/>
        <v>0</v>
      </c>
      <c r="U24" s="54"/>
      <c r="V24" s="182">
        <f t="shared" si="8"/>
        <v>0</v>
      </c>
      <c r="W24" s="54"/>
      <c r="X24" s="182">
        <f t="shared" si="9"/>
        <v>0</v>
      </c>
      <c r="Y24" s="54"/>
      <c r="Z24" s="182">
        <f t="shared" si="10"/>
        <v>0</v>
      </c>
      <c r="AA24" s="54"/>
      <c r="AB24" s="182">
        <f t="shared" si="11"/>
        <v>0</v>
      </c>
      <c r="AC24" s="54"/>
      <c r="AD24" s="182">
        <f t="shared" si="12"/>
        <v>0</v>
      </c>
      <c r="AE24" s="54"/>
      <c r="AF24" s="182">
        <f t="shared" si="13"/>
        <v>0</v>
      </c>
      <c r="AG24" s="54"/>
      <c r="AH24" s="182">
        <f t="shared" si="14"/>
        <v>0</v>
      </c>
      <c r="AI24" s="54"/>
      <c r="AJ24" s="182">
        <f t="shared" si="15"/>
        <v>0</v>
      </c>
      <c r="AK24" s="54"/>
      <c r="AL24" s="182">
        <f t="shared" si="18"/>
        <v>0</v>
      </c>
      <c r="AM24" s="54"/>
      <c r="AN24" s="182">
        <f t="shared" si="4"/>
        <v>0</v>
      </c>
      <c r="AO24" s="54"/>
      <c r="AP24" s="187"/>
      <c r="AQ24" s="54"/>
      <c r="AR24" s="187"/>
      <c r="AS24" s="54"/>
      <c r="AT24" s="182">
        <f t="shared" si="16"/>
        <v>0</v>
      </c>
      <c r="AU24" s="55"/>
      <c r="AV24" s="189">
        <f t="shared" si="17"/>
        <v>0</v>
      </c>
      <c r="AW24" s="56"/>
    </row>
    <row r="25" spans="1:49" ht="12.75">
      <c r="A25" s="160">
        <v>13</v>
      </c>
      <c r="B25" s="153"/>
      <c r="C25" s="154"/>
      <c r="D25" s="154"/>
      <c r="E25" s="52"/>
      <c r="F25" s="53"/>
      <c r="G25" s="54"/>
      <c r="H25" s="182">
        <f t="shared" si="0"/>
        <v>0</v>
      </c>
      <c r="I25" s="54"/>
      <c r="J25" s="182">
        <f t="shared" si="1"/>
        <v>0</v>
      </c>
      <c r="K25" s="54"/>
      <c r="L25" s="182">
        <f t="shared" si="2"/>
        <v>0</v>
      </c>
      <c r="M25" s="54"/>
      <c r="N25" s="182">
        <f t="shared" si="5"/>
        <v>0</v>
      </c>
      <c r="O25" s="54"/>
      <c r="P25" s="182">
        <f t="shared" si="3"/>
        <v>0</v>
      </c>
      <c r="Q25" s="54"/>
      <c r="R25" s="182">
        <f t="shared" si="6"/>
        <v>0</v>
      </c>
      <c r="S25" s="54"/>
      <c r="T25" s="182">
        <f t="shared" si="7"/>
        <v>0</v>
      </c>
      <c r="U25" s="54"/>
      <c r="V25" s="182">
        <f t="shared" si="8"/>
        <v>0</v>
      </c>
      <c r="W25" s="54"/>
      <c r="X25" s="182">
        <f t="shared" si="9"/>
        <v>0</v>
      </c>
      <c r="Y25" s="54"/>
      <c r="Z25" s="182">
        <f t="shared" si="10"/>
        <v>0</v>
      </c>
      <c r="AA25" s="54"/>
      <c r="AB25" s="182">
        <f t="shared" si="11"/>
        <v>0</v>
      </c>
      <c r="AC25" s="54"/>
      <c r="AD25" s="182">
        <f t="shared" si="12"/>
        <v>0</v>
      </c>
      <c r="AE25" s="54"/>
      <c r="AF25" s="182">
        <f t="shared" si="13"/>
        <v>0</v>
      </c>
      <c r="AG25" s="54"/>
      <c r="AH25" s="182">
        <f t="shared" si="14"/>
        <v>0</v>
      </c>
      <c r="AI25" s="54"/>
      <c r="AJ25" s="182">
        <f t="shared" si="15"/>
        <v>0</v>
      </c>
      <c r="AK25" s="54"/>
      <c r="AL25" s="182">
        <f t="shared" si="18"/>
        <v>0</v>
      </c>
      <c r="AM25" s="54"/>
      <c r="AN25" s="182">
        <f t="shared" si="4"/>
        <v>0</v>
      </c>
      <c r="AO25" s="54"/>
      <c r="AP25" s="187"/>
      <c r="AQ25" s="54"/>
      <c r="AR25" s="187"/>
      <c r="AS25" s="54"/>
      <c r="AT25" s="182">
        <f t="shared" si="16"/>
        <v>0</v>
      </c>
      <c r="AU25" s="55"/>
      <c r="AV25" s="189">
        <f t="shared" si="17"/>
        <v>0</v>
      </c>
      <c r="AW25" s="56"/>
    </row>
    <row r="26" spans="1:49" ht="12.75">
      <c r="A26" s="160">
        <v>14</v>
      </c>
      <c r="B26" s="153"/>
      <c r="C26" s="154"/>
      <c r="D26" s="154"/>
      <c r="E26" s="52"/>
      <c r="F26" s="53"/>
      <c r="G26" s="54"/>
      <c r="H26" s="182">
        <f t="shared" si="0"/>
        <v>0</v>
      </c>
      <c r="I26" s="54"/>
      <c r="J26" s="182">
        <f t="shared" si="1"/>
        <v>0</v>
      </c>
      <c r="K26" s="54"/>
      <c r="L26" s="182">
        <f t="shared" si="2"/>
        <v>0</v>
      </c>
      <c r="M26" s="54"/>
      <c r="N26" s="182">
        <f t="shared" si="5"/>
        <v>0</v>
      </c>
      <c r="O26" s="54"/>
      <c r="P26" s="182">
        <f t="shared" si="3"/>
        <v>0</v>
      </c>
      <c r="Q26" s="54"/>
      <c r="R26" s="182">
        <f t="shared" si="6"/>
        <v>0</v>
      </c>
      <c r="S26" s="54"/>
      <c r="T26" s="182">
        <f t="shared" si="7"/>
        <v>0</v>
      </c>
      <c r="U26" s="54"/>
      <c r="V26" s="182">
        <f t="shared" si="8"/>
        <v>0</v>
      </c>
      <c r="W26" s="54"/>
      <c r="X26" s="182">
        <f t="shared" si="9"/>
        <v>0</v>
      </c>
      <c r="Y26" s="54"/>
      <c r="Z26" s="182">
        <f t="shared" si="10"/>
        <v>0</v>
      </c>
      <c r="AA26" s="54"/>
      <c r="AB26" s="182">
        <f t="shared" si="11"/>
        <v>0</v>
      </c>
      <c r="AC26" s="54"/>
      <c r="AD26" s="182">
        <f t="shared" si="12"/>
        <v>0</v>
      </c>
      <c r="AE26" s="54"/>
      <c r="AF26" s="182">
        <f t="shared" si="13"/>
        <v>0</v>
      </c>
      <c r="AG26" s="54"/>
      <c r="AH26" s="182">
        <f t="shared" si="14"/>
        <v>0</v>
      </c>
      <c r="AI26" s="54"/>
      <c r="AJ26" s="182">
        <f t="shared" si="15"/>
        <v>0</v>
      </c>
      <c r="AK26" s="54"/>
      <c r="AL26" s="182">
        <f t="shared" si="18"/>
        <v>0</v>
      </c>
      <c r="AM26" s="54"/>
      <c r="AN26" s="182">
        <f t="shared" si="4"/>
        <v>0</v>
      </c>
      <c r="AO26" s="54"/>
      <c r="AP26" s="187"/>
      <c r="AQ26" s="54"/>
      <c r="AR26" s="187"/>
      <c r="AS26" s="54"/>
      <c r="AT26" s="182">
        <f t="shared" si="16"/>
        <v>0</v>
      </c>
      <c r="AU26" s="55"/>
      <c r="AV26" s="189">
        <f t="shared" si="17"/>
        <v>0</v>
      </c>
      <c r="AW26" s="56"/>
    </row>
    <row r="27" spans="1:49" ht="12.75">
      <c r="A27" s="160">
        <v>15</v>
      </c>
      <c r="B27" s="153"/>
      <c r="C27" s="154"/>
      <c r="D27" s="154"/>
      <c r="E27" s="52"/>
      <c r="F27" s="53"/>
      <c r="G27" s="54"/>
      <c r="H27" s="182">
        <f t="shared" si="0"/>
        <v>0</v>
      </c>
      <c r="I27" s="54"/>
      <c r="J27" s="182">
        <f t="shared" si="1"/>
        <v>0</v>
      </c>
      <c r="K27" s="54"/>
      <c r="L27" s="182">
        <f t="shared" si="2"/>
        <v>0</v>
      </c>
      <c r="M27" s="54"/>
      <c r="N27" s="182">
        <f t="shared" si="5"/>
        <v>0</v>
      </c>
      <c r="O27" s="54"/>
      <c r="P27" s="182">
        <f t="shared" si="3"/>
        <v>0</v>
      </c>
      <c r="Q27" s="54"/>
      <c r="R27" s="182">
        <f t="shared" si="6"/>
        <v>0</v>
      </c>
      <c r="S27" s="54"/>
      <c r="T27" s="182">
        <f t="shared" si="7"/>
        <v>0</v>
      </c>
      <c r="U27" s="54"/>
      <c r="V27" s="182">
        <f t="shared" si="8"/>
        <v>0</v>
      </c>
      <c r="W27" s="54"/>
      <c r="X27" s="182">
        <f t="shared" si="9"/>
        <v>0</v>
      </c>
      <c r="Y27" s="54"/>
      <c r="Z27" s="182">
        <f t="shared" si="10"/>
        <v>0</v>
      </c>
      <c r="AA27" s="54"/>
      <c r="AB27" s="182">
        <f t="shared" si="11"/>
        <v>0</v>
      </c>
      <c r="AC27" s="54"/>
      <c r="AD27" s="182">
        <f t="shared" si="12"/>
        <v>0</v>
      </c>
      <c r="AE27" s="54"/>
      <c r="AF27" s="182">
        <f t="shared" si="13"/>
        <v>0</v>
      </c>
      <c r="AG27" s="54"/>
      <c r="AH27" s="182">
        <f t="shared" si="14"/>
        <v>0</v>
      </c>
      <c r="AI27" s="54"/>
      <c r="AJ27" s="182">
        <f t="shared" si="15"/>
        <v>0</v>
      </c>
      <c r="AK27" s="54"/>
      <c r="AL27" s="182">
        <f t="shared" si="18"/>
        <v>0</v>
      </c>
      <c r="AM27" s="54"/>
      <c r="AN27" s="182">
        <f t="shared" si="4"/>
        <v>0</v>
      </c>
      <c r="AO27" s="54"/>
      <c r="AP27" s="187"/>
      <c r="AQ27" s="54"/>
      <c r="AR27" s="187"/>
      <c r="AS27" s="54"/>
      <c r="AT27" s="182">
        <f t="shared" si="16"/>
        <v>0</v>
      </c>
      <c r="AU27" s="55"/>
      <c r="AV27" s="189">
        <f t="shared" si="17"/>
        <v>0</v>
      </c>
      <c r="AW27" s="56"/>
    </row>
    <row r="28" spans="1:49" ht="12.75">
      <c r="A28" s="160">
        <v>16</v>
      </c>
      <c r="B28" s="153"/>
      <c r="C28" s="154"/>
      <c r="D28" s="154"/>
      <c r="E28" s="52"/>
      <c r="F28" s="53"/>
      <c r="G28" s="54"/>
      <c r="H28" s="182">
        <f t="shared" si="0"/>
        <v>0</v>
      </c>
      <c r="I28" s="54"/>
      <c r="J28" s="182">
        <f t="shared" si="1"/>
        <v>0</v>
      </c>
      <c r="K28" s="54"/>
      <c r="L28" s="182">
        <f t="shared" si="2"/>
        <v>0</v>
      </c>
      <c r="M28" s="54"/>
      <c r="N28" s="182">
        <f t="shared" si="5"/>
        <v>0</v>
      </c>
      <c r="O28" s="54"/>
      <c r="P28" s="182">
        <f t="shared" si="3"/>
        <v>0</v>
      </c>
      <c r="Q28" s="54"/>
      <c r="R28" s="182">
        <f t="shared" si="6"/>
        <v>0</v>
      </c>
      <c r="S28" s="54"/>
      <c r="T28" s="182">
        <f t="shared" si="7"/>
        <v>0</v>
      </c>
      <c r="U28" s="54"/>
      <c r="V28" s="182">
        <f t="shared" si="8"/>
        <v>0</v>
      </c>
      <c r="W28" s="54"/>
      <c r="X28" s="182">
        <f t="shared" si="9"/>
        <v>0</v>
      </c>
      <c r="Y28" s="54"/>
      <c r="Z28" s="182">
        <f t="shared" si="10"/>
        <v>0</v>
      </c>
      <c r="AA28" s="54"/>
      <c r="AB28" s="182">
        <f t="shared" si="11"/>
        <v>0</v>
      </c>
      <c r="AC28" s="54"/>
      <c r="AD28" s="182">
        <f t="shared" si="12"/>
        <v>0</v>
      </c>
      <c r="AE28" s="54"/>
      <c r="AF28" s="182">
        <f t="shared" si="13"/>
        <v>0</v>
      </c>
      <c r="AG28" s="54"/>
      <c r="AH28" s="182">
        <f t="shared" si="14"/>
        <v>0</v>
      </c>
      <c r="AI28" s="54"/>
      <c r="AJ28" s="182">
        <f t="shared" si="15"/>
        <v>0</v>
      </c>
      <c r="AK28" s="54"/>
      <c r="AL28" s="182">
        <f t="shared" si="18"/>
        <v>0</v>
      </c>
      <c r="AM28" s="54"/>
      <c r="AN28" s="182">
        <f t="shared" si="4"/>
        <v>0</v>
      </c>
      <c r="AO28" s="54"/>
      <c r="AP28" s="187"/>
      <c r="AQ28" s="54"/>
      <c r="AR28" s="187"/>
      <c r="AS28" s="54"/>
      <c r="AT28" s="182">
        <f t="shared" si="16"/>
        <v>0</v>
      </c>
      <c r="AU28" s="55"/>
      <c r="AV28" s="189">
        <f t="shared" si="17"/>
        <v>0</v>
      </c>
      <c r="AW28" s="56"/>
    </row>
    <row r="29" spans="1:49" ht="12.75">
      <c r="A29" s="160">
        <v>17</v>
      </c>
      <c r="B29" s="153"/>
      <c r="C29" s="154"/>
      <c r="D29" s="154"/>
      <c r="E29" s="52"/>
      <c r="F29" s="53"/>
      <c r="G29" s="54"/>
      <c r="H29" s="182">
        <f t="shared" si="0"/>
        <v>0</v>
      </c>
      <c r="I29" s="54"/>
      <c r="J29" s="182">
        <f t="shared" si="1"/>
        <v>0</v>
      </c>
      <c r="K29" s="54"/>
      <c r="L29" s="182">
        <f t="shared" si="2"/>
        <v>0</v>
      </c>
      <c r="M29" s="54"/>
      <c r="N29" s="182">
        <f t="shared" si="5"/>
        <v>0</v>
      </c>
      <c r="O29" s="54"/>
      <c r="P29" s="182">
        <f t="shared" si="3"/>
        <v>0</v>
      </c>
      <c r="Q29" s="54"/>
      <c r="R29" s="182">
        <f t="shared" si="6"/>
        <v>0</v>
      </c>
      <c r="S29" s="54"/>
      <c r="T29" s="182">
        <f t="shared" si="7"/>
        <v>0</v>
      </c>
      <c r="U29" s="54"/>
      <c r="V29" s="182">
        <f t="shared" si="8"/>
        <v>0</v>
      </c>
      <c r="W29" s="54"/>
      <c r="X29" s="182">
        <f t="shared" si="9"/>
        <v>0</v>
      </c>
      <c r="Y29" s="54"/>
      <c r="Z29" s="182">
        <f t="shared" si="10"/>
        <v>0</v>
      </c>
      <c r="AA29" s="54"/>
      <c r="AB29" s="182">
        <f t="shared" si="11"/>
        <v>0</v>
      </c>
      <c r="AC29" s="54"/>
      <c r="AD29" s="182">
        <f t="shared" si="12"/>
        <v>0</v>
      </c>
      <c r="AE29" s="54"/>
      <c r="AF29" s="182">
        <f t="shared" si="13"/>
        <v>0</v>
      </c>
      <c r="AG29" s="54"/>
      <c r="AH29" s="182">
        <f t="shared" si="14"/>
        <v>0</v>
      </c>
      <c r="AI29" s="54"/>
      <c r="AJ29" s="182">
        <f t="shared" si="15"/>
        <v>0</v>
      </c>
      <c r="AK29" s="54"/>
      <c r="AL29" s="182">
        <f t="shared" si="18"/>
        <v>0</v>
      </c>
      <c r="AM29" s="54"/>
      <c r="AN29" s="182">
        <f t="shared" si="4"/>
        <v>0</v>
      </c>
      <c r="AO29" s="54"/>
      <c r="AP29" s="187"/>
      <c r="AQ29" s="54"/>
      <c r="AR29" s="187"/>
      <c r="AS29" s="54"/>
      <c r="AT29" s="182">
        <f t="shared" si="16"/>
        <v>0</v>
      </c>
      <c r="AU29" s="55"/>
      <c r="AV29" s="189">
        <f t="shared" si="17"/>
        <v>0</v>
      </c>
      <c r="AW29" s="56"/>
    </row>
    <row r="30" spans="1:49" ht="12.75">
      <c r="A30" s="160">
        <v>18</v>
      </c>
      <c r="B30" s="153"/>
      <c r="C30" s="154"/>
      <c r="D30" s="154"/>
      <c r="E30" s="52"/>
      <c r="F30" s="53"/>
      <c r="G30" s="54"/>
      <c r="H30" s="182">
        <f t="shared" si="0"/>
        <v>0</v>
      </c>
      <c r="I30" s="54"/>
      <c r="J30" s="182">
        <f t="shared" si="1"/>
        <v>0</v>
      </c>
      <c r="K30" s="54"/>
      <c r="L30" s="182">
        <f t="shared" si="2"/>
        <v>0</v>
      </c>
      <c r="M30" s="54"/>
      <c r="N30" s="182">
        <f t="shared" si="5"/>
        <v>0</v>
      </c>
      <c r="O30" s="54"/>
      <c r="P30" s="182">
        <f t="shared" si="3"/>
        <v>0</v>
      </c>
      <c r="Q30" s="54"/>
      <c r="R30" s="182">
        <f t="shared" si="6"/>
        <v>0</v>
      </c>
      <c r="S30" s="54"/>
      <c r="T30" s="182">
        <f t="shared" si="7"/>
        <v>0</v>
      </c>
      <c r="U30" s="54"/>
      <c r="V30" s="182">
        <f t="shared" si="8"/>
        <v>0</v>
      </c>
      <c r="W30" s="54"/>
      <c r="X30" s="182">
        <f t="shared" si="9"/>
        <v>0</v>
      </c>
      <c r="Y30" s="54"/>
      <c r="Z30" s="182">
        <f t="shared" si="10"/>
        <v>0</v>
      </c>
      <c r="AA30" s="54"/>
      <c r="AB30" s="182">
        <f t="shared" si="11"/>
        <v>0</v>
      </c>
      <c r="AC30" s="54"/>
      <c r="AD30" s="182">
        <f t="shared" si="12"/>
        <v>0</v>
      </c>
      <c r="AE30" s="54"/>
      <c r="AF30" s="182">
        <f t="shared" si="13"/>
        <v>0</v>
      </c>
      <c r="AG30" s="54"/>
      <c r="AH30" s="182">
        <f t="shared" si="14"/>
        <v>0</v>
      </c>
      <c r="AI30" s="54"/>
      <c r="AJ30" s="182">
        <f t="shared" si="15"/>
        <v>0</v>
      </c>
      <c r="AK30" s="54"/>
      <c r="AL30" s="182">
        <f t="shared" si="18"/>
        <v>0</v>
      </c>
      <c r="AM30" s="54"/>
      <c r="AN30" s="182">
        <f t="shared" si="4"/>
        <v>0</v>
      </c>
      <c r="AO30" s="54"/>
      <c r="AP30" s="187"/>
      <c r="AQ30" s="54"/>
      <c r="AR30" s="187"/>
      <c r="AS30" s="54"/>
      <c r="AT30" s="182">
        <f t="shared" si="16"/>
        <v>0</v>
      </c>
      <c r="AU30" s="55"/>
      <c r="AV30" s="189">
        <f t="shared" si="17"/>
        <v>0</v>
      </c>
      <c r="AW30" s="56"/>
    </row>
    <row r="31" spans="1:49" ht="12.75">
      <c r="A31" s="160">
        <v>19</v>
      </c>
      <c r="B31" s="153"/>
      <c r="C31" s="154"/>
      <c r="D31" s="154"/>
      <c r="E31" s="52"/>
      <c r="F31" s="53"/>
      <c r="G31" s="54"/>
      <c r="H31" s="182">
        <f t="shared" si="0"/>
        <v>0</v>
      </c>
      <c r="I31" s="54"/>
      <c r="J31" s="182">
        <f t="shared" si="1"/>
        <v>0</v>
      </c>
      <c r="K31" s="54"/>
      <c r="L31" s="182">
        <f t="shared" si="2"/>
        <v>0</v>
      </c>
      <c r="M31" s="54"/>
      <c r="N31" s="182">
        <f t="shared" si="5"/>
        <v>0</v>
      </c>
      <c r="O31" s="54"/>
      <c r="P31" s="182">
        <f t="shared" si="3"/>
        <v>0</v>
      </c>
      <c r="Q31" s="54"/>
      <c r="R31" s="182">
        <f t="shared" si="6"/>
        <v>0</v>
      </c>
      <c r="S31" s="54"/>
      <c r="T31" s="182">
        <f t="shared" si="7"/>
        <v>0</v>
      </c>
      <c r="U31" s="54"/>
      <c r="V31" s="182">
        <f t="shared" si="8"/>
        <v>0</v>
      </c>
      <c r="W31" s="54"/>
      <c r="X31" s="182">
        <f t="shared" si="9"/>
        <v>0</v>
      </c>
      <c r="Y31" s="54"/>
      <c r="Z31" s="182">
        <f t="shared" si="10"/>
        <v>0</v>
      </c>
      <c r="AA31" s="54"/>
      <c r="AB31" s="182">
        <f t="shared" si="11"/>
        <v>0</v>
      </c>
      <c r="AC31" s="54"/>
      <c r="AD31" s="182">
        <f t="shared" si="12"/>
        <v>0</v>
      </c>
      <c r="AE31" s="54"/>
      <c r="AF31" s="182">
        <f t="shared" si="13"/>
        <v>0</v>
      </c>
      <c r="AG31" s="54"/>
      <c r="AH31" s="182">
        <f t="shared" si="14"/>
        <v>0</v>
      </c>
      <c r="AI31" s="54"/>
      <c r="AJ31" s="182">
        <f t="shared" si="15"/>
        <v>0</v>
      </c>
      <c r="AK31" s="54"/>
      <c r="AL31" s="182">
        <f t="shared" si="18"/>
        <v>0</v>
      </c>
      <c r="AM31" s="54"/>
      <c r="AN31" s="182">
        <f t="shared" si="4"/>
        <v>0</v>
      </c>
      <c r="AO31" s="54"/>
      <c r="AP31" s="187"/>
      <c r="AQ31" s="54"/>
      <c r="AR31" s="187"/>
      <c r="AS31" s="54"/>
      <c r="AT31" s="182">
        <f t="shared" si="16"/>
        <v>0</v>
      </c>
      <c r="AU31" s="55"/>
      <c r="AV31" s="189">
        <f t="shared" si="17"/>
        <v>0</v>
      </c>
      <c r="AW31" s="56"/>
    </row>
    <row r="32" spans="1:49" ht="12.75">
      <c r="A32" s="160">
        <v>20</v>
      </c>
      <c r="B32" s="153"/>
      <c r="C32" s="154"/>
      <c r="D32" s="154"/>
      <c r="E32" s="52"/>
      <c r="F32" s="53"/>
      <c r="G32" s="54"/>
      <c r="H32" s="182">
        <f t="shared" si="0"/>
        <v>0</v>
      </c>
      <c r="I32" s="54"/>
      <c r="J32" s="182">
        <f t="shared" si="1"/>
        <v>0</v>
      </c>
      <c r="K32" s="54"/>
      <c r="L32" s="182">
        <f t="shared" si="2"/>
        <v>0</v>
      </c>
      <c r="M32" s="54"/>
      <c r="N32" s="182">
        <f t="shared" si="5"/>
        <v>0</v>
      </c>
      <c r="O32" s="54"/>
      <c r="P32" s="182">
        <f t="shared" si="3"/>
        <v>0</v>
      </c>
      <c r="Q32" s="54"/>
      <c r="R32" s="182">
        <f t="shared" si="6"/>
        <v>0</v>
      </c>
      <c r="S32" s="54"/>
      <c r="T32" s="182">
        <f t="shared" si="7"/>
        <v>0</v>
      </c>
      <c r="U32" s="54"/>
      <c r="V32" s="182">
        <f t="shared" si="8"/>
        <v>0</v>
      </c>
      <c r="W32" s="54"/>
      <c r="X32" s="182">
        <f t="shared" si="9"/>
        <v>0</v>
      </c>
      <c r="Y32" s="54"/>
      <c r="Z32" s="182">
        <f t="shared" si="10"/>
        <v>0</v>
      </c>
      <c r="AA32" s="54"/>
      <c r="AB32" s="182">
        <f t="shared" si="11"/>
        <v>0</v>
      </c>
      <c r="AC32" s="54"/>
      <c r="AD32" s="182">
        <f t="shared" si="12"/>
        <v>0</v>
      </c>
      <c r="AE32" s="54"/>
      <c r="AF32" s="182">
        <f t="shared" si="13"/>
        <v>0</v>
      </c>
      <c r="AG32" s="54"/>
      <c r="AH32" s="182">
        <f t="shared" si="14"/>
        <v>0</v>
      </c>
      <c r="AI32" s="54"/>
      <c r="AJ32" s="182">
        <f t="shared" si="15"/>
        <v>0</v>
      </c>
      <c r="AK32" s="54"/>
      <c r="AL32" s="182">
        <f t="shared" si="18"/>
        <v>0</v>
      </c>
      <c r="AM32" s="54"/>
      <c r="AN32" s="182">
        <f t="shared" si="4"/>
        <v>0</v>
      </c>
      <c r="AO32" s="54"/>
      <c r="AP32" s="187"/>
      <c r="AQ32" s="54"/>
      <c r="AR32" s="187"/>
      <c r="AS32" s="54"/>
      <c r="AT32" s="182">
        <f t="shared" si="16"/>
        <v>0</v>
      </c>
      <c r="AU32" s="55"/>
      <c r="AV32" s="189">
        <f t="shared" si="17"/>
        <v>0</v>
      </c>
      <c r="AW32" s="56"/>
    </row>
    <row r="33" spans="1:49" ht="12.75">
      <c r="A33" s="160">
        <v>21</v>
      </c>
      <c r="B33" s="153"/>
      <c r="C33" s="154"/>
      <c r="D33" s="154"/>
      <c r="E33" s="52"/>
      <c r="F33" s="53"/>
      <c r="G33" s="54"/>
      <c r="H33" s="182">
        <f t="shared" si="0"/>
        <v>0</v>
      </c>
      <c r="I33" s="54"/>
      <c r="J33" s="182">
        <f t="shared" si="1"/>
        <v>0</v>
      </c>
      <c r="K33" s="54"/>
      <c r="L33" s="182">
        <f t="shared" si="2"/>
        <v>0</v>
      </c>
      <c r="M33" s="54"/>
      <c r="N33" s="182">
        <f t="shared" si="5"/>
        <v>0</v>
      </c>
      <c r="O33" s="54"/>
      <c r="P33" s="182">
        <f t="shared" si="3"/>
        <v>0</v>
      </c>
      <c r="Q33" s="54"/>
      <c r="R33" s="182">
        <f t="shared" si="6"/>
        <v>0</v>
      </c>
      <c r="S33" s="54"/>
      <c r="T33" s="182">
        <f t="shared" si="7"/>
        <v>0</v>
      </c>
      <c r="U33" s="54"/>
      <c r="V33" s="182">
        <f t="shared" si="8"/>
        <v>0</v>
      </c>
      <c r="W33" s="54"/>
      <c r="X33" s="182">
        <f t="shared" si="9"/>
        <v>0</v>
      </c>
      <c r="Y33" s="54"/>
      <c r="Z33" s="182">
        <f t="shared" si="10"/>
        <v>0</v>
      </c>
      <c r="AA33" s="54"/>
      <c r="AB33" s="182">
        <f t="shared" si="11"/>
        <v>0</v>
      </c>
      <c r="AC33" s="54"/>
      <c r="AD33" s="182">
        <f t="shared" si="12"/>
        <v>0</v>
      </c>
      <c r="AE33" s="54"/>
      <c r="AF33" s="182">
        <f t="shared" si="13"/>
        <v>0</v>
      </c>
      <c r="AG33" s="54"/>
      <c r="AH33" s="182">
        <f t="shared" si="14"/>
        <v>0</v>
      </c>
      <c r="AI33" s="54"/>
      <c r="AJ33" s="182">
        <f t="shared" si="15"/>
        <v>0</v>
      </c>
      <c r="AK33" s="54"/>
      <c r="AL33" s="182">
        <f t="shared" si="18"/>
        <v>0</v>
      </c>
      <c r="AM33" s="54"/>
      <c r="AN33" s="182">
        <f t="shared" si="4"/>
        <v>0</v>
      </c>
      <c r="AO33" s="54"/>
      <c r="AP33" s="187"/>
      <c r="AQ33" s="54"/>
      <c r="AR33" s="187"/>
      <c r="AS33" s="54"/>
      <c r="AT33" s="182">
        <f t="shared" si="16"/>
        <v>0</v>
      </c>
      <c r="AU33" s="55"/>
      <c r="AV33" s="189">
        <f t="shared" si="17"/>
        <v>0</v>
      </c>
      <c r="AW33" s="56"/>
    </row>
    <row r="34" spans="1:49" ht="12.75">
      <c r="A34" s="160">
        <v>22</v>
      </c>
      <c r="B34" s="153"/>
      <c r="C34" s="154"/>
      <c r="D34" s="154"/>
      <c r="E34" s="52"/>
      <c r="F34" s="53"/>
      <c r="G34" s="54"/>
      <c r="H34" s="182">
        <f t="shared" si="0"/>
        <v>0</v>
      </c>
      <c r="I34" s="54"/>
      <c r="J34" s="182">
        <f t="shared" si="1"/>
        <v>0</v>
      </c>
      <c r="K34" s="54"/>
      <c r="L34" s="182">
        <f t="shared" si="2"/>
        <v>0</v>
      </c>
      <c r="M34" s="54"/>
      <c r="N34" s="182">
        <f t="shared" si="5"/>
        <v>0</v>
      </c>
      <c r="O34" s="54"/>
      <c r="P34" s="182">
        <f t="shared" si="3"/>
        <v>0</v>
      </c>
      <c r="Q34" s="54"/>
      <c r="R34" s="182">
        <f t="shared" si="6"/>
        <v>0</v>
      </c>
      <c r="S34" s="54"/>
      <c r="T34" s="182">
        <f t="shared" si="7"/>
        <v>0</v>
      </c>
      <c r="U34" s="54"/>
      <c r="V34" s="182">
        <f t="shared" si="8"/>
        <v>0</v>
      </c>
      <c r="W34" s="54"/>
      <c r="X34" s="182">
        <f t="shared" si="9"/>
        <v>0</v>
      </c>
      <c r="Y34" s="54"/>
      <c r="Z34" s="182">
        <f t="shared" si="10"/>
        <v>0</v>
      </c>
      <c r="AA34" s="54"/>
      <c r="AB34" s="182">
        <f t="shared" si="11"/>
        <v>0</v>
      </c>
      <c r="AC34" s="54"/>
      <c r="AD34" s="182">
        <f t="shared" si="12"/>
        <v>0</v>
      </c>
      <c r="AE34" s="54"/>
      <c r="AF34" s="182">
        <f t="shared" si="13"/>
        <v>0</v>
      </c>
      <c r="AG34" s="54"/>
      <c r="AH34" s="182">
        <f t="shared" si="14"/>
        <v>0</v>
      </c>
      <c r="AI34" s="54"/>
      <c r="AJ34" s="182">
        <f t="shared" si="15"/>
        <v>0</v>
      </c>
      <c r="AK34" s="54"/>
      <c r="AL34" s="182">
        <f t="shared" si="18"/>
        <v>0</v>
      </c>
      <c r="AM34" s="54"/>
      <c r="AN34" s="182">
        <f t="shared" si="4"/>
        <v>0</v>
      </c>
      <c r="AO34" s="54"/>
      <c r="AP34" s="187"/>
      <c r="AQ34" s="54"/>
      <c r="AR34" s="187"/>
      <c r="AS34" s="54"/>
      <c r="AT34" s="182">
        <f t="shared" si="16"/>
        <v>0</v>
      </c>
      <c r="AU34" s="55"/>
      <c r="AV34" s="189">
        <f t="shared" si="17"/>
        <v>0</v>
      </c>
      <c r="AW34" s="56"/>
    </row>
    <row r="35" spans="1:49" ht="12.75">
      <c r="A35" s="160">
        <v>23</v>
      </c>
      <c r="B35" s="153"/>
      <c r="C35" s="154"/>
      <c r="D35" s="154"/>
      <c r="E35" s="52"/>
      <c r="F35" s="53"/>
      <c r="G35" s="54"/>
      <c r="H35" s="182">
        <f t="shared" si="0"/>
        <v>0</v>
      </c>
      <c r="I35" s="54"/>
      <c r="J35" s="182">
        <f t="shared" si="1"/>
        <v>0</v>
      </c>
      <c r="K35" s="54"/>
      <c r="L35" s="182">
        <f t="shared" si="2"/>
        <v>0</v>
      </c>
      <c r="M35" s="54"/>
      <c r="N35" s="182">
        <f t="shared" si="5"/>
        <v>0</v>
      </c>
      <c r="O35" s="54"/>
      <c r="P35" s="182">
        <f t="shared" si="3"/>
        <v>0</v>
      </c>
      <c r="Q35" s="54"/>
      <c r="R35" s="182">
        <f t="shared" si="6"/>
        <v>0</v>
      </c>
      <c r="S35" s="54"/>
      <c r="T35" s="182">
        <f t="shared" si="7"/>
        <v>0</v>
      </c>
      <c r="U35" s="54"/>
      <c r="V35" s="182">
        <f t="shared" si="8"/>
        <v>0</v>
      </c>
      <c r="W35" s="54"/>
      <c r="X35" s="182">
        <f t="shared" si="9"/>
        <v>0</v>
      </c>
      <c r="Y35" s="54"/>
      <c r="Z35" s="182">
        <f t="shared" si="10"/>
        <v>0</v>
      </c>
      <c r="AA35" s="54"/>
      <c r="AB35" s="182">
        <f t="shared" si="11"/>
        <v>0</v>
      </c>
      <c r="AC35" s="54"/>
      <c r="AD35" s="182">
        <f t="shared" si="12"/>
        <v>0</v>
      </c>
      <c r="AE35" s="54"/>
      <c r="AF35" s="182">
        <f t="shared" si="13"/>
        <v>0</v>
      </c>
      <c r="AG35" s="54"/>
      <c r="AH35" s="182">
        <f t="shared" si="14"/>
        <v>0</v>
      </c>
      <c r="AI35" s="54"/>
      <c r="AJ35" s="182">
        <f t="shared" si="15"/>
        <v>0</v>
      </c>
      <c r="AK35" s="54"/>
      <c r="AL35" s="182">
        <f t="shared" si="18"/>
        <v>0</v>
      </c>
      <c r="AM35" s="54"/>
      <c r="AN35" s="182">
        <f t="shared" si="4"/>
        <v>0</v>
      </c>
      <c r="AO35" s="54"/>
      <c r="AP35" s="187"/>
      <c r="AQ35" s="54"/>
      <c r="AR35" s="187"/>
      <c r="AS35" s="54"/>
      <c r="AT35" s="182">
        <f t="shared" si="16"/>
        <v>0</v>
      </c>
      <c r="AU35" s="55"/>
      <c r="AV35" s="189">
        <f t="shared" si="17"/>
        <v>0</v>
      </c>
      <c r="AW35" s="56"/>
    </row>
    <row r="36" spans="1:49" ht="12.75">
      <c r="A36" s="160">
        <v>24</v>
      </c>
      <c r="B36" s="153"/>
      <c r="C36" s="154"/>
      <c r="D36" s="154"/>
      <c r="E36" s="52"/>
      <c r="F36" s="53"/>
      <c r="G36" s="54"/>
      <c r="H36" s="182">
        <f t="shared" si="0"/>
        <v>0</v>
      </c>
      <c r="I36" s="54"/>
      <c r="J36" s="182">
        <f t="shared" si="1"/>
        <v>0</v>
      </c>
      <c r="K36" s="54"/>
      <c r="L36" s="182">
        <f t="shared" si="2"/>
        <v>0</v>
      </c>
      <c r="M36" s="54"/>
      <c r="N36" s="182">
        <f t="shared" si="5"/>
        <v>0</v>
      </c>
      <c r="O36" s="54"/>
      <c r="P36" s="182">
        <f t="shared" si="3"/>
        <v>0</v>
      </c>
      <c r="Q36" s="54"/>
      <c r="R36" s="182">
        <f t="shared" si="6"/>
        <v>0</v>
      </c>
      <c r="S36" s="54"/>
      <c r="T36" s="182">
        <f t="shared" si="7"/>
        <v>0</v>
      </c>
      <c r="U36" s="54"/>
      <c r="V36" s="182">
        <f t="shared" si="8"/>
        <v>0</v>
      </c>
      <c r="W36" s="54"/>
      <c r="X36" s="182">
        <f t="shared" si="9"/>
        <v>0</v>
      </c>
      <c r="Y36" s="54"/>
      <c r="Z36" s="182">
        <f t="shared" si="10"/>
        <v>0</v>
      </c>
      <c r="AA36" s="54"/>
      <c r="AB36" s="182">
        <f t="shared" si="11"/>
        <v>0</v>
      </c>
      <c r="AC36" s="54"/>
      <c r="AD36" s="182">
        <f t="shared" si="12"/>
        <v>0</v>
      </c>
      <c r="AE36" s="54"/>
      <c r="AF36" s="182">
        <f t="shared" si="13"/>
        <v>0</v>
      </c>
      <c r="AG36" s="54"/>
      <c r="AH36" s="182">
        <f t="shared" si="14"/>
        <v>0</v>
      </c>
      <c r="AI36" s="54"/>
      <c r="AJ36" s="182">
        <f t="shared" si="15"/>
        <v>0</v>
      </c>
      <c r="AK36" s="54"/>
      <c r="AL36" s="182">
        <f t="shared" si="18"/>
        <v>0</v>
      </c>
      <c r="AM36" s="54"/>
      <c r="AN36" s="182">
        <f t="shared" si="4"/>
        <v>0</v>
      </c>
      <c r="AO36" s="54"/>
      <c r="AP36" s="187"/>
      <c r="AQ36" s="54"/>
      <c r="AR36" s="187"/>
      <c r="AS36" s="54"/>
      <c r="AT36" s="182">
        <f t="shared" si="16"/>
        <v>0</v>
      </c>
      <c r="AU36" s="55"/>
      <c r="AV36" s="189">
        <f t="shared" si="17"/>
        <v>0</v>
      </c>
      <c r="AW36" s="56"/>
    </row>
    <row r="37" spans="1:49" ht="12.75">
      <c r="A37" s="160">
        <v>25</v>
      </c>
      <c r="B37" s="153"/>
      <c r="C37" s="154"/>
      <c r="D37" s="154"/>
      <c r="E37" s="52"/>
      <c r="F37" s="53"/>
      <c r="G37" s="54"/>
      <c r="H37" s="182">
        <f t="shared" si="0"/>
        <v>0</v>
      </c>
      <c r="I37" s="54"/>
      <c r="J37" s="182">
        <f t="shared" si="1"/>
        <v>0</v>
      </c>
      <c r="K37" s="54"/>
      <c r="L37" s="182">
        <f t="shared" si="2"/>
        <v>0</v>
      </c>
      <c r="M37" s="54"/>
      <c r="N37" s="182">
        <f t="shared" si="5"/>
        <v>0</v>
      </c>
      <c r="O37" s="54"/>
      <c r="P37" s="182">
        <f t="shared" si="3"/>
        <v>0</v>
      </c>
      <c r="Q37" s="54"/>
      <c r="R37" s="182">
        <f t="shared" si="6"/>
        <v>0</v>
      </c>
      <c r="S37" s="54"/>
      <c r="T37" s="182">
        <f t="shared" si="7"/>
        <v>0</v>
      </c>
      <c r="U37" s="54"/>
      <c r="V37" s="182">
        <f t="shared" si="8"/>
        <v>0</v>
      </c>
      <c r="W37" s="54"/>
      <c r="X37" s="182">
        <f t="shared" si="9"/>
        <v>0</v>
      </c>
      <c r="Y37" s="54"/>
      <c r="Z37" s="182">
        <f t="shared" si="10"/>
        <v>0</v>
      </c>
      <c r="AA37" s="54"/>
      <c r="AB37" s="182">
        <f t="shared" si="11"/>
        <v>0</v>
      </c>
      <c r="AC37" s="54"/>
      <c r="AD37" s="182">
        <f t="shared" si="12"/>
        <v>0</v>
      </c>
      <c r="AE37" s="54"/>
      <c r="AF37" s="182">
        <f t="shared" si="13"/>
        <v>0</v>
      </c>
      <c r="AG37" s="54"/>
      <c r="AH37" s="182">
        <f t="shared" si="14"/>
        <v>0</v>
      </c>
      <c r="AI37" s="54"/>
      <c r="AJ37" s="182">
        <f t="shared" si="15"/>
        <v>0</v>
      </c>
      <c r="AK37" s="54"/>
      <c r="AL37" s="182">
        <f t="shared" si="18"/>
        <v>0</v>
      </c>
      <c r="AM37" s="54"/>
      <c r="AN37" s="182">
        <f t="shared" si="4"/>
        <v>0</v>
      </c>
      <c r="AO37" s="54"/>
      <c r="AP37" s="187"/>
      <c r="AQ37" s="54"/>
      <c r="AR37" s="187"/>
      <c r="AS37" s="54"/>
      <c r="AT37" s="182">
        <f t="shared" si="16"/>
        <v>0</v>
      </c>
      <c r="AU37" s="55"/>
      <c r="AV37" s="189">
        <f t="shared" si="17"/>
        <v>0</v>
      </c>
      <c r="AW37" s="56"/>
    </row>
    <row r="38" spans="1:49" ht="12.75">
      <c r="A38" s="160">
        <v>26</v>
      </c>
      <c r="B38" s="153"/>
      <c r="C38" s="154"/>
      <c r="D38" s="154"/>
      <c r="E38" s="52"/>
      <c r="F38" s="53"/>
      <c r="G38" s="54"/>
      <c r="H38" s="182">
        <f t="shared" si="0"/>
        <v>0</v>
      </c>
      <c r="I38" s="54"/>
      <c r="J38" s="182">
        <f t="shared" si="1"/>
        <v>0</v>
      </c>
      <c r="K38" s="54"/>
      <c r="L38" s="182">
        <f t="shared" si="2"/>
        <v>0</v>
      </c>
      <c r="M38" s="54"/>
      <c r="N38" s="182">
        <f t="shared" si="5"/>
        <v>0</v>
      </c>
      <c r="O38" s="54"/>
      <c r="P38" s="182">
        <f t="shared" si="3"/>
        <v>0</v>
      </c>
      <c r="Q38" s="54"/>
      <c r="R38" s="182">
        <f t="shared" si="6"/>
        <v>0</v>
      </c>
      <c r="S38" s="54"/>
      <c r="T38" s="182">
        <f t="shared" si="7"/>
        <v>0</v>
      </c>
      <c r="U38" s="54"/>
      <c r="V38" s="182">
        <f t="shared" si="8"/>
        <v>0</v>
      </c>
      <c r="W38" s="54"/>
      <c r="X38" s="182">
        <f t="shared" si="9"/>
        <v>0</v>
      </c>
      <c r="Y38" s="54"/>
      <c r="Z38" s="182">
        <f t="shared" si="10"/>
        <v>0</v>
      </c>
      <c r="AA38" s="54"/>
      <c r="AB38" s="182">
        <f t="shared" si="11"/>
        <v>0</v>
      </c>
      <c r="AC38" s="54"/>
      <c r="AD38" s="182">
        <f t="shared" si="12"/>
        <v>0</v>
      </c>
      <c r="AE38" s="54"/>
      <c r="AF38" s="182">
        <f t="shared" si="13"/>
        <v>0</v>
      </c>
      <c r="AG38" s="54"/>
      <c r="AH38" s="182">
        <f t="shared" si="14"/>
        <v>0</v>
      </c>
      <c r="AI38" s="54"/>
      <c r="AJ38" s="182">
        <f t="shared" si="15"/>
        <v>0</v>
      </c>
      <c r="AK38" s="54"/>
      <c r="AL38" s="182">
        <f t="shared" si="18"/>
        <v>0</v>
      </c>
      <c r="AM38" s="54"/>
      <c r="AN38" s="182">
        <f t="shared" si="4"/>
        <v>0</v>
      </c>
      <c r="AO38" s="54"/>
      <c r="AP38" s="187"/>
      <c r="AQ38" s="54"/>
      <c r="AR38" s="187"/>
      <c r="AS38" s="54"/>
      <c r="AT38" s="182">
        <f t="shared" si="16"/>
        <v>0</v>
      </c>
      <c r="AU38" s="55"/>
      <c r="AV38" s="189">
        <f t="shared" si="17"/>
        <v>0</v>
      </c>
      <c r="AW38" s="56"/>
    </row>
    <row r="39" spans="1:49" ht="12.75">
      <c r="A39" s="160">
        <v>27</v>
      </c>
      <c r="B39" s="153"/>
      <c r="C39" s="154"/>
      <c r="D39" s="154"/>
      <c r="E39" s="52"/>
      <c r="F39" s="53"/>
      <c r="G39" s="54"/>
      <c r="H39" s="182">
        <f t="shared" si="0"/>
        <v>0</v>
      </c>
      <c r="I39" s="54"/>
      <c r="J39" s="182">
        <f t="shared" si="1"/>
        <v>0</v>
      </c>
      <c r="K39" s="54"/>
      <c r="L39" s="182">
        <f t="shared" si="2"/>
        <v>0</v>
      </c>
      <c r="M39" s="54"/>
      <c r="N39" s="182">
        <f t="shared" si="5"/>
        <v>0</v>
      </c>
      <c r="O39" s="54"/>
      <c r="P39" s="182">
        <f t="shared" si="3"/>
        <v>0</v>
      </c>
      <c r="Q39" s="54"/>
      <c r="R39" s="182">
        <f t="shared" si="6"/>
        <v>0</v>
      </c>
      <c r="S39" s="54"/>
      <c r="T39" s="182">
        <f t="shared" si="7"/>
        <v>0</v>
      </c>
      <c r="U39" s="54"/>
      <c r="V39" s="182">
        <f t="shared" si="8"/>
        <v>0</v>
      </c>
      <c r="W39" s="54"/>
      <c r="X39" s="182">
        <f t="shared" si="9"/>
        <v>0</v>
      </c>
      <c r="Y39" s="54"/>
      <c r="Z39" s="182">
        <f t="shared" si="10"/>
        <v>0</v>
      </c>
      <c r="AA39" s="54"/>
      <c r="AB39" s="182">
        <f t="shared" si="11"/>
        <v>0</v>
      </c>
      <c r="AC39" s="54"/>
      <c r="AD39" s="182">
        <f t="shared" si="12"/>
        <v>0</v>
      </c>
      <c r="AE39" s="54"/>
      <c r="AF39" s="182">
        <f t="shared" si="13"/>
        <v>0</v>
      </c>
      <c r="AG39" s="54"/>
      <c r="AH39" s="182">
        <f t="shared" si="14"/>
        <v>0</v>
      </c>
      <c r="AI39" s="54"/>
      <c r="AJ39" s="182">
        <f t="shared" si="15"/>
        <v>0</v>
      </c>
      <c r="AK39" s="54"/>
      <c r="AL39" s="182">
        <f t="shared" si="18"/>
        <v>0</v>
      </c>
      <c r="AM39" s="54"/>
      <c r="AN39" s="182">
        <f t="shared" si="4"/>
        <v>0</v>
      </c>
      <c r="AO39" s="54"/>
      <c r="AP39" s="187"/>
      <c r="AQ39" s="54"/>
      <c r="AR39" s="187"/>
      <c r="AS39" s="54"/>
      <c r="AT39" s="182">
        <f t="shared" si="16"/>
        <v>0</v>
      </c>
      <c r="AU39" s="55"/>
      <c r="AV39" s="189">
        <f t="shared" si="17"/>
        <v>0</v>
      </c>
      <c r="AW39" s="56"/>
    </row>
    <row r="40" spans="1:49" ht="12.75">
      <c r="A40" s="160">
        <v>28</v>
      </c>
      <c r="B40" s="153"/>
      <c r="C40" s="154"/>
      <c r="D40" s="154"/>
      <c r="E40" s="52"/>
      <c r="F40" s="53"/>
      <c r="G40" s="54"/>
      <c r="H40" s="182">
        <f t="shared" si="0"/>
        <v>0</v>
      </c>
      <c r="I40" s="54"/>
      <c r="J40" s="182">
        <f t="shared" si="1"/>
        <v>0</v>
      </c>
      <c r="K40" s="54"/>
      <c r="L40" s="182">
        <f t="shared" si="2"/>
        <v>0</v>
      </c>
      <c r="M40" s="54"/>
      <c r="N40" s="182">
        <f t="shared" si="5"/>
        <v>0</v>
      </c>
      <c r="O40" s="54"/>
      <c r="P40" s="182">
        <f t="shared" si="3"/>
        <v>0</v>
      </c>
      <c r="Q40" s="54"/>
      <c r="R40" s="182">
        <f t="shared" si="6"/>
        <v>0</v>
      </c>
      <c r="S40" s="54"/>
      <c r="T40" s="182">
        <f t="shared" si="7"/>
        <v>0</v>
      </c>
      <c r="U40" s="54"/>
      <c r="V40" s="182">
        <f t="shared" si="8"/>
        <v>0</v>
      </c>
      <c r="W40" s="54"/>
      <c r="X40" s="182">
        <f t="shared" si="9"/>
        <v>0</v>
      </c>
      <c r="Y40" s="54"/>
      <c r="Z40" s="182">
        <f t="shared" si="10"/>
        <v>0</v>
      </c>
      <c r="AA40" s="54"/>
      <c r="AB40" s="182">
        <f t="shared" si="11"/>
        <v>0</v>
      </c>
      <c r="AC40" s="54"/>
      <c r="AD40" s="182">
        <f t="shared" si="12"/>
        <v>0</v>
      </c>
      <c r="AE40" s="54"/>
      <c r="AF40" s="182">
        <f t="shared" si="13"/>
        <v>0</v>
      </c>
      <c r="AG40" s="54"/>
      <c r="AH40" s="182">
        <f t="shared" si="14"/>
        <v>0</v>
      </c>
      <c r="AI40" s="54"/>
      <c r="AJ40" s="182">
        <f t="shared" si="15"/>
        <v>0</v>
      </c>
      <c r="AK40" s="54"/>
      <c r="AL40" s="182">
        <f t="shared" si="18"/>
        <v>0</v>
      </c>
      <c r="AM40" s="54"/>
      <c r="AN40" s="182">
        <f t="shared" si="4"/>
        <v>0</v>
      </c>
      <c r="AO40" s="54"/>
      <c r="AP40" s="187"/>
      <c r="AQ40" s="54"/>
      <c r="AR40" s="187"/>
      <c r="AS40" s="54"/>
      <c r="AT40" s="182">
        <f t="shared" si="16"/>
        <v>0</v>
      </c>
      <c r="AU40" s="55"/>
      <c r="AV40" s="189">
        <f t="shared" si="17"/>
        <v>0</v>
      </c>
      <c r="AW40" s="56"/>
    </row>
    <row r="41" spans="1:49" ht="12.75">
      <c r="A41" s="160">
        <v>29</v>
      </c>
      <c r="B41" s="153"/>
      <c r="C41" s="154"/>
      <c r="D41" s="154"/>
      <c r="E41" s="52"/>
      <c r="F41" s="53"/>
      <c r="G41" s="54"/>
      <c r="H41" s="182">
        <f t="shared" si="0"/>
        <v>0</v>
      </c>
      <c r="I41" s="54"/>
      <c r="J41" s="182">
        <f t="shared" si="1"/>
        <v>0</v>
      </c>
      <c r="K41" s="54"/>
      <c r="L41" s="182">
        <f t="shared" si="2"/>
        <v>0</v>
      </c>
      <c r="M41" s="54"/>
      <c r="N41" s="182">
        <f t="shared" si="5"/>
        <v>0</v>
      </c>
      <c r="O41" s="54"/>
      <c r="P41" s="182">
        <f t="shared" si="3"/>
        <v>0</v>
      </c>
      <c r="Q41" s="54"/>
      <c r="R41" s="182">
        <f t="shared" si="6"/>
        <v>0</v>
      </c>
      <c r="S41" s="54"/>
      <c r="T41" s="182">
        <f t="shared" si="7"/>
        <v>0</v>
      </c>
      <c r="U41" s="54"/>
      <c r="V41" s="182">
        <f t="shared" si="8"/>
        <v>0</v>
      </c>
      <c r="W41" s="54"/>
      <c r="X41" s="182">
        <f t="shared" si="9"/>
        <v>0</v>
      </c>
      <c r="Y41" s="54"/>
      <c r="Z41" s="182">
        <f t="shared" si="10"/>
        <v>0</v>
      </c>
      <c r="AA41" s="54"/>
      <c r="AB41" s="182">
        <f t="shared" si="11"/>
        <v>0</v>
      </c>
      <c r="AC41" s="54"/>
      <c r="AD41" s="182">
        <f t="shared" si="12"/>
        <v>0</v>
      </c>
      <c r="AE41" s="54"/>
      <c r="AF41" s="182">
        <f t="shared" si="13"/>
        <v>0</v>
      </c>
      <c r="AG41" s="54"/>
      <c r="AH41" s="182">
        <f t="shared" si="14"/>
        <v>0</v>
      </c>
      <c r="AI41" s="54"/>
      <c r="AJ41" s="182">
        <f t="shared" si="15"/>
        <v>0</v>
      </c>
      <c r="AK41" s="54"/>
      <c r="AL41" s="182">
        <f t="shared" si="18"/>
        <v>0</v>
      </c>
      <c r="AM41" s="54"/>
      <c r="AN41" s="182">
        <f t="shared" si="4"/>
        <v>0</v>
      </c>
      <c r="AO41" s="54"/>
      <c r="AP41" s="187"/>
      <c r="AQ41" s="54"/>
      <c r="AR41" s="187"/>
      <c r="AS41" s="54"/>
      <c r="AT41" s="182">
        <f t="shared" si="16"/>
        <v>0</v>
      </c>
      <c r="AU41" s="55"/>
      <c r="AV41" s="189">
        <f t="shared" si="17"/>
        <v>0</v>
      </c>
      <c r="AW41" s="56"/>
    </row>
    <row r="42" spans="1:49" ht="12.75">
      <c r="A42" s="160">
        <v>30</v>
      </c>
      <c r="B42" s="153"/>
      <c r="C42" s="154"/>
      <c r="D42" s="154"/>
      <c r="E42" s="52"/>
      <c r="F42" s="53"/>
      <c r="G42" s="54"/>
      <c r="H42" s="182">
        <f t="shared" si="0"/>
        <v>0</v>
      </c>
      <c r="I42" s="54"/>
      <c r="J42" s="182">
        <f t="shared" si="1"/>
        <v>0</v>
      </c>
      <c r="K42" s="54"/>
      <c r="L42" s="182">
        <f t="shared" si="2"/>
        <v>0</v>
      </c>
      <c r="M42" s="54"/>
      <c r="N42" s="182">
        <f t="shared" si="5"/>
        <v>0</v>
      </c>
      <c r="O42" s="54"/>
      <c r="P42" s="182">
        <f t="shared" si="3"/>
        <v>0</v>
      </c>
      <c r="Q42" s="54"/>
      <c r="R42" s="182">
        <f t="shared" si="6"/>
        <v>0</v>
      </c>
      <c r="S42" s="54"/>
      <c r="T42" s="182">
        <f t="shared" si="7"/>
        <v>0</v>
      </c>
      <c r="U42" s="54"/>
      <c r="V42" s="182">
        <f t="shared" si="8"/>
        <v>0</v>
      </c>
      <c r="W42" s="54"/>
      <c r="X42" s="182">
        <f t="shared" si="9"/>
        <v>0</v>
      </c>
      <c r="Y42" s="54"/>
      <c r="Z42" s="182">
        <f t="shared" si="10"/>
        <v>0</v>
      </c>
      <c r="AA42" s="54"/>
      <c r="AB42" s="182">
        <f t="shared" si="11"/>
        <v>0</v>
      </c>
      <c r="AC42" s="54"/>
      <c r="AD42" s="182">
        <f t="shared" si="12"/>
        <v>0</v>
      </c>
      <c r="AE42" s="54"/>
      <c r="AF42" s="182">
        <f t="shared" si="13"/>
        <v>0</v>
      </c>
      <c r="AG42" s="54"/>
      <c r="AH42" s="182">
        <f t="shared" si="14"/>
        <v>0</v>
      </c>
      <c r="AI42" s="54"/>
      <c r="AJ42" s="182">
        <f t="shared" si="15"/>
        <v>0</v>
      </c>
      <c r="AK42" s="54"/>
      <c r="AL42" s="182">
        <f t="shared" si="18"/>
        <v>0</v>
      </c>
      <c r="AM42" s="54"/>
      <c r="AN42" s="182">
        <f t="shared" si="4"/>
        <v>0</v>
      </c>
      <c r="AO42" s="54"/>
      <c r="AP42" s="187"/>
      <c r="AQ42" s="54"/>
      <c r="AR42" s="187"/>
      <c r="AS42" s="54"/>
      <c r="AT42" s="182">
        <f t="shared" si="16"/>
        <v>0</v>
      </c>
      <c r="AU42" s="55"/>
      <c r="AV42" s="189">
        <f t="shared" si="17"/>
        <v>0</v>
      </c>
      <c r="AW42" s="56"/>
    </row>
    <row r="43" spans="1:49" ht="12.75">
      <c r="A43" s="160">
        <v>31</v>
      </c>
      <c r="B43" s="153"/>
      <c r="C43" s="154"/>
      <c r="D43" s="154"/>
      <c r="E43" s="52"/>
      <c r="F43" s="53"/>
      <c r="G43" s="54"/>
      <c r="H43" s="182">
        <f t="shared" si="0"/>
        <v>0</v>
      </c>
      <c r="I43" s="54"/>
      <c r="J43" s="182">
        <f t="shared" si="1"/>
        <v>0</v>
      </c>
      <c r="K43" s="54"/>
      <c r="L43" s="182">
        <f t="shared" si="2"/>
        <v>0</v>
      </c>
      <c r="M43" s="54"/>
      <c r="N43" s="182">
        <f t="shared" si="5"/>
        <v>0</v>
      </c>
      <c r="O43" s="54"/>
      <c r="P43" s="182">
        <f t="shared" si="3"/>
        <v>0</v>
      </c>
      <c r="Q43" s="54"/>
      <c r="R43" s="182">
        <f t="shared" si="6"/>
        <v>0</v>
      </c>
      <c r="S43" s="54"/>
      <c r="T43" s="182">
        <f t="shared" si="7"/>
        <v>0</v>
      </c>
      <c r="U43" s="54"/>
      <c r="V43" s="182">
        <f t="shared" si="8"/>
        <v>0</v>
      </c>
      <c r="W43" s="54"/>
      <c r="X43" s="182">
        <f t="shared" si="9"/>
        <v>0</v>
      </c>
      <c r="Y43" s="54"/>
      <c r="Z43" s="182">
        <f t="shared" si="10"/>
        <v>0</v>
      </c>
      <c r="AA43" s="54"/>
      <c r="AB43" s="182">
        <f t="shared" si="11"/>
        <v>0</v>
      </c>
      <c r="AC43" s="54"/>
      <c r="AD43" s="182">
        <f t="shared" si="12"/>
        <v>0</v>
      </c>
      <c r="AE43" s="54"/>
      <c r="AF43" s="182">
        <f t="shared" si="13"/>
        <v>0</v>
      </c>
      <c r="AG43" s="54"/>
      <c r="AH43" s="182">
        <f t="shared" si="14"/>
        <v>0</v>
      </c>
      <c r="AI43" s="54"/>
      <c r="AJ43" s="182">
        <f t="shared" si="15"/>
        <v>0</v>
      </c>
      <c r="AK43" s="54"/>
      <c r="AL43" s="182">
        <f t="shared" si="18"/>
        <v>0</v>
      </c>
      <c r="AM43" s="54"/>
      <c r="AN43" s="182">
        <f t="shared" si="4"/>
        <v>0</v>
      </c>
      <c r="AO43" s="54"/>
      <c r="AP43" s="187"/>
      <c r="AQ43" s="54"/>
      <c r="AR43" s="187"/>
      <c r="AS43" s="54"/>
      <c r="AT43" s="182">
        <f t="shared" si="16"/>
        <v>0</v>
      </c>
      <c r="AU43" s="55"/>
      <c r="AV43" s="189">
        <f t="shared" si="17"/>
        <v>0</v>
      </c>
      <c r="AW43" s="56"/>
    </row>
    <row r="44" spans="1:49" ht="12.75">
      <c r="A44" s="160">
        <v>32</v>
      </c>
      <c r="B44" s="153"/>
      <c r="C44" s="154"/>
      <c r="D44" s="154"/>
      <c r="E44" s="52"/>
      <c r="F44" s="53"/>
      <c r="G44" s="54"/>
      <c r="H44" s="182">
        <f t="shared" si="0"/>
        <v>0</v>
      </c>
      <c r="I44" s="54"/>
      <c r="J44" s="182">
        <f t="shared" si="1"/>
        <v>0</v>
      </c>
      <c r="K44" s="54"/>
      <c r="L44" s="182">
        <f t="shared" si="2"/>
        <v>0</v>
      </c>
      <c r="M44" s="54"/>
      <c r="N44" s="182">
        <f t="shared" si="5"/>
        <v>0</v>
      </c>
      <c r="O44" s="54"/>
      <c r="P44" s="182">
        <f t="shared" si="3"/>
        <v>0</v>
      </c>
      <c r="Q44" s="54"/>
      <c r="R44" s="182">
        <f t="shared" si="6"/>
        <v>0</v>
      </c>
      <c r="S44" s="54"/>
      <c r="T44" s="182">
        <f t="shared" si="7"/>
        <v>0</v>
      </c>
      <c r="U44" s="54"/>
      <c r="V44" s="182">
        <f t="shared" si="8"/>
        <v>0</v>
      </c>
      <c r="W44" s="54"/>
      <c r="X44" s="182">
        <f t="shared" si="9"/>
        <v>0</v>
      </c>
      <c r="Y44" s="54"/>
      <c r="Z44" s="182">
        <f t="shared" si="10"/>
        <v>0</v>
      </c>
      <c r="AA44" s="54"/>
      <c r="AB44" s="182">
        <f t="shared" si="11"/>
        <v>0</v>
      </c>
      <c r="AC44" s="54"/>
      <c r="AD44" s="182">
        <f t="shared" si="12"/>
        <v>0</v>
      </c>
      <c r="AE44" s="54"/>
      <c r="AF44" s="182">
        <f t="shared" si="13"/>
        <v>0</v>
      </c>
      <c r="AG44" s="54"/>
      <c r="AH44" s="182">
        <f t="shared" si="14"/>
        <v>0</v>
      </c>
      <c r="AI44" s="54"/>
      <c r="AJ44" s="182">
        <f t="shared" si="15"/>
        <v>0</v>
      </c>
      <c r="AK44" s="54"/>
      <c r="AL44" s="182">
        <f t="shared" si="18"/>
        <v>0</v>
      </c>
      <c r="AM44" s="54"/>
      <c r="AN44" s="182">
        <f t="shared" si="4"/>
        <v>0</v>
      </c>
      <c r="AO44" s="54"/>
      <c r="AP44" s="187"/>
      <c r="AQ44" s="54"/>
      <c r="AR44" s="187"/>
      <c r="AS44" s="54"/>
      <c r="AT44" s="182">
        <f t="shared" si="16"/>
        <v>0</v>
      </c>
      <c r="AU44" s="55"/>
      <c r="AV44" s="189">
        <f t="shared" si="17"/>
        <v>0</v>
      </c>
      <c r="AW44" s="56"/>
    </row>
    <row r="45" spans="1:49" ht="12.75">
      <c r="A45" s="160">
        <v>33</v>
      </c>
      <c r="B45" s="153"/>
      <c r="C45" s="154"/>
      <c r="D45" s="154"/>
      <c r="E45" s="52"/>
      <c r="F45" s="53"/>
      <c r="G45" s="54"/>
      <c r="H45" s="182">
        <f t="shared" si="0"/>
        <v>0</v>
      </c>
      <c r="I45" s="54"/>
      <c r="J45" s="182">
        <f t="shared" si="1"/>
        <v>0</v>
      </c>
      <c r="K45" s="54"/>
      <c r="L45" s="182">
        <f t="shared" si="2"/>
        <v>0</v>
      </c>
      <c r="M45" s="54"/>
      <c r="N45" s="182">
        <f t="shared" si="5"/>
        <v>0</v>
      </c>
      <c r="O45" s="54"/>
      <c r="P45" s="182">
        <f t="shared" si="3"/>
        <v>0</v>
      </c>
      <c r="Q45" s="54"/>
      <c r="R45" s="182">
        <f t="shared" si="6"/>
        <v>0</v>
      </c>
      <c r="S45" s="54"/>
      <c r="T45" s="182">
        <f t="shared" si="7"/>
        <v>0</v>
      </c>
      <c r="U45" s="54"/>
      <c r="V45" s="182">
        <f t="shared" si="8"/>
        <v>0</v>
      </c>
      <c r="W45" s="54"/>
      <c r="X45" s="182">
        <f t="shared" si="9"/>
        <v>0</v>
      </c>
      <c r="Y45" s="54"/>
      <c r="Z45" s="182">
        <f t="shared" si="10"/>
        <v>0</v>
      </c>
      <c r="AA45" s="54"/>
      <c r="AB45" s="182">
        <f t="shared" si="11"/>
        <v>0</v>
      </c>
      <c r="AC45" s="54"/>
      <c r="AD45" s="182">
        <f t="shared" si="12"/>
        <v>0</v>
      </c>
      <c r="AE45" s="54"/>
      <c r="AF45" s="182">
        <f t="shared" si="13"/>
        <v>0</v>
      </c>
      <c r="AG45" s="54"/>
      <c r="AH45" s="182">
        <f t="shared" si="14"/>
        <v>0</v>
      </c>
      <c r="AI45" s="54"/>
      <c r="AJ45" s="182">
        <f t="shared" si="15"/>
        <v>0</v>
      </c>
      <c r="AK45" s="54"/>
      <c r="AL45" s="182">
        <f t="shared" si="18"/>
        <v>0</v>
      </c>
      <c r="AM45" s="54"/>
      <c r="AN45" s="182">
        <f t="shared" si="4"/>
        <v>0</v>
      </c>
      <c r="AO45" s="54"/>
      <c r="AP45" s="187"/>
      <c r="AQ45" s="54"/>
      <c r="AR45" s="187"/>
      <c r="AS45" s="54"/>
      <c r="AT45" s="182">
        <f t="shared" si="16"/>
        <v>0</v>
      </c>
      <c r="AU45" s="55"/>
      <c r="AV45" s="189">
        <f t="shared" si="17"/>
        <v>0</v>
      </c>
      <c r="AW45" s="56"/>
    </row>
    <row r="46" spans="1:49" ht="12.75">
      <c r="A46" s="160">
        <v>34</v>
      </c>
      <c r="B46" s="153"/>
      <c r="C46" s="154"/>
      <c r="D46" s="154"/>
      <c r="E46" s="52"/>
      <c r="F46" s="53"/>
      <c r="G46" s="54"/>
      <c r="H46" s="182">
        <f t="shared" si="0"/>
        <v>0</v>
      </c>
      <c r="I46" s="54"/>
      <c r="J46" s="182">
        <f t="shared" si="1"/>
        <v>0</v>
      </c>
      <c r="K46" s="54"/>
      <c r="L46" s="182">
        <f t="shared" si="2"/>
        <v>0</v>
      </c>
      <c r="M46" s="54"/>
      <c r="N46" s="182">
        <f t="shared" si="5"/>
        <v>0</v>
      </c>
      <c r="O46" s="54"/>
      <c r="P46" s="182">
        <f t="shared" si="3"/>
        <v>0</v>
      </c>
      <c r="Q46" s="54"/>
      <c r="R46" s="182">
        <f t="shared" si="6"/>
        <v>0</v>
      </c>
      <c r="S46" s="54"/>
      <c r="T46" s="182">
        <f t="shared" si="7"/>
        <v>0</v>
      </c>
      <c r="U46" s="54"/>
      <c r="V46" s="182">
        <f t="shared" si="8"/>
        <v>0</v>
      </c>
      <c r="W46" s="54"/>
      <c r="X46" s="182">
        <f t="shared" si="9"/>
        <v>0</v>
      </c>
      <c r="Y46" s="54"/>
      <c r="Z46" s="182">
        <f t="shared" si="10"/>
        <v>0</v>
      </c>
      <c r="AA46" s="54"/>
      <c r="AB46" s="182">
        <f t="shared" si="11"/>
        <v>0</v>
      </c>
      <c r="AC46" s="54"/>
      <c r="AD46" s="182">
        <f t="shared" si="12"/>
        <v>0</v>
      </c>
      <c r="AE46" s="54"/>
      <c r="AF46" s="182">
        <f t="shared" si="13"/>
        <v>0</v>
      </c>
      <c r="AG46" s="54"/>
      <c r="AH46" s="182">
        <f t="shared" si="14"/>
        <v>0</v>
      </c>
      <c r="AI46" s="54"/>
      <c r="AJ46" s="182">
        <f t="shared" si="15"/>
        <v>0</v>
      </c>
      <c r="AK46" s="54"/>
      <c r="AL46" s="182">
        <f t="shared" si="18"/>
        <v>0</v>
      </c>
      <c r="AM46" s="54"/>
      <c r="AN46" s="182">
        <f t="shared" si="4"/>
        <v>0</v>
      </c>
      <c r="AO46" s="54"/>
      <c r="AP46" s="187"/>
      <c r="AQ46" s="54"/>
      <c r="AR46" s="187"/>
      <c r="AS46" s="54"/>
      <c r="AT46" s="182">
        <f t="shared" si="16"/>
        <v>0</v>
      </c>
      <c r="AU46" s="55"/>
      <c r="AV46" s="189">
        <f t="shared" si="17"/>
        <v>0</v>
      </c>
      <c r="AW46" s="56"/>
    </row>
    <row r="47" spans="1:49" ht="12.75">
      <c r="A47" s="160">
        <v>35</v>
      </c>
      <c r="B47" s="153"/>
      <c r="C47" s="154"/>
      <c r="D47" s="154"/>
      <c r="E47" s="52"/>
      <c r="F47" s="53"/>
      <c r="G47" s="54"/>
      <c r="H47" s="182">
        <f t="shared" si="0"/>
        <v>0</v>
      </c>
      <c r="I47" s="54"/>
      <c r="J47" s="182">
        <f t="shared" si="1"/>
        <v>0</v>
      </c>
      <c r="K47" s="54"/>
      <c r="L47" s="182">
        <f t="shared" si="2"/>
        <v>0</v>
      </c>
      <c r="M47" s="54"/>
      <c r="N47" s="182">
        <f t="shared" si="5"/>
        <v>0</v>
      </c>
      <c r="O47" s="54"/>
      <c r="P47" s="182">
        <f t="shared" si="3"/>
        <v>0</v>
      </c>
      <c r="Q47" s="54"/>
      <c r="R47" s="182">
        <f t="shared" si="6"/>
        <v>0</v>
      </c>
      <c r="S47" s="54"/>
      <c r="T47" s="182">
        <f t="shared" si="7"/>
        <v>0</v>
      </c>
      <c r="U47" s="54"/>
      <c r="V47" s="182">
        <f t="shared" si="8"/>
        <v>0</v>
      </c>
      <c r="W47" s="54"/>
      <c r="X47" s="182">
        <f t="shared" si="9"/>
        <v>0</v>
      </c>
      <c r="Y47" s="54"/>
      <c r="Z47" s="182">
        <f t="shared" si="10"/>
        <v>0</v>
      </c>
      <c r="AA47" s="54"/>
      <c r="AB47" s="182">
        <f t="shared" si="11"/>
        <v>0</v>
      </c>
      <c r="AC47" s="54"/>
      <c r="AD47" s="182">
        <f t="shared" si="12"/>
        <v>0</v>
      </c>
      <c r="AE47" s="54"/>
      <c r="AF47" s="182">
        <f t="shared" si="13"/>
        <v>0</v>
      </c>
      <c r="AG47" s="54"/>
      <c r="AH47" s="182">
        <f t="shared" si="14"/>
        <v>0</v>
      </c>
      <c r="AI47" s="54"/>
      <c r="AJ47" s="182">
        <f t="shared" si="15"/>
        <v>0</v>
      </c>
      <c r="AK47" s="54"/>
      <c r="AL47" s="182">
        <f t="shared" si="18"/>
        <v>0</v>
      </c>
      <c r="AM47" s="54"/>
      <c r="AN47" s="182">
        <f t="shared" si="4"/>
        <v>0</v>
      </c>
      <c r="AO47" s="54"/>
      <c r="AP47" s="187"/>
      <c r="AQ47" s="54"/>
      <c r="AR47" s="187"/>
      <c r="AS47" s="54"/>
      <c r="AT47" s="182">
        <f t="shared" si="16"/>
        <v>0</v>
      </c>
      <c r="AU47" s="55"/>
      <c r="AV47" s="189">
        <f t="shared" si="17"/>
        <v>0</v>
      </c>
      <c r="AW47" s="56"/>
    </row>
    <row r="48" spans="1:49" ht="12.75">
      <c r="A48" s="160">
        <v>36</v>
      </c>
      <c r="B48" s="153"/>
      <c r="C48" s="154"/>
      <c r="D48" s="154"/>
      <c r="E48" s="52"/>
      <c r="F48" s="53"/>
      <c r="G48" s="54"/>
      <c r="H48" s="182">
        <f t="shared" si="0"/>
        <v>0</v>
      </c>
      <c r="I48" s="54"/>
      <c r="J48" s="182">
        <f t="shared" si="1"/>
        <v>0</v>
      </c>
      <c r="K48" s="54"/>
      <c r="L48" s="182">
        <f t="shared" si="2"/>
        <v>0</v>
      </c>
      <c r="M48" s="54"/>
      <c r="N48" s="182">
        <f t="shared" si="5"/>
        <v>0</v>
      </c>
      <c r="O48" s="54"/>
      <c r="P48" s="182">
        <f t="shared" si="3"/>
        <v>0</v>
      </c>
      <c r="Q48" s="54"/>
      <c r="R48" s="182">
        <f t="shared" si="6"/>
        <v>0</v>
      </c>
      <c r="S48" s="54"/>
      <c r="T48" s="182">
        <f t="shared" si="7"/>
        <v>0</v>
      </c>
      <c r="U48" s="54"/>
      <c r="V48" s="182">
        <f t="shared" si="8"/>
        <v>0</v>
      </c>
      <c r="W48" s="54"/>
      <c r="X48" s="182">
        <f t="shared" si="9"/>
        <v>0</v>
      </c>
      <c r="Y48" s="54"/>
      <c r="Z48" s="182">
        <f t="shared" si="10"/>
        <v>0</v>
      </c>
      <c r="AA48" s="54"/>
      <c r="AB48" s="182">
        <f t="shared" si="11"/>
        <v>0</v>
      </c>
      <c r="AC48" s="54"/>
      <c r="AD48" s="182">
        <f t="shared" si="12"/>
        <v>0</v>
      </c>
      <c r="AE48" s="54"/>
      <c r="AF48" s="182">
        <f t="shared" si="13"/>
        <v>0</v>
      </c>
      <c r="AG48" s="54"/>
      <c r="AH48" s="182">
        <f t="shared" si="14"/>
        <v>0</v>
      </c>
      <c r="AI48" s="54"/>
      <c r="AJ48" s="182">
        <f t="shared" si="15"/>
        <v>0</v>
      </c>
      <c r="AK48" s="54"/>
      <c r="AL48" s="182">
        <f t="shared" si="18"/>
        <v>0</v>
      </c>
      <c r="AM48" s="54"/>
      <c r="AN48" s="182">
        <f t="shared" si="4"/>
        <v>0</v>
      </c>
      <c r="AO48" s="54"/>
      <c r="AP48" s="187"/>
      <c r="AQ48" s="54"/>
      <c r="AR48" s="187"/>
      <c r="AS48" s="54"/>
      <c r="AT48" s="182">
        <f t="shared" si="16"/>
        <v>0</v>
      </c>
      <c r="AU48" s="55"/>
      <c r="AV48" s="189">
        <f t="shared" si="17"/>
        <v>0</v>
      </c>
      <c r="AW48" s="56"/>
    </row>
    <row r="49" spans="1:49" ht="12.75">
      <c r="A49" s="160">
        <v>37</v>
      </c>
      <c r="B49" s="153"/>
      <c r="C49" s="154"/>
      <c r="D49" s="154"/>
      <c r="E49" s="52"/>
      <c r="F49" s="53"/>
      <c r="G49" s="54"/>
      <c r="H49" s="182">
        <f t="shared" si="0"/>
        <v>0</v>
      </c>
      <c r="I49" s="54"/>
      <c r="J49" s="182">
        <f t="shared" si="1"/>
        <v>0</v>
      </c>
      <c r="K49" s="54"/>
      <c r="L49" s="182">
        <f t="shared" si="2"/>
        <v>0</v>
      </c>
      <c r="M49" s="54"/>
      <c r="N49" s="182">
        <f t="shared" si="5"/>
        <v>0</v>
      </c>
      <c r="O49" s="54"/>
      <c r="P49" s="182">
        <f t="shared" si="3"/>
        <v>0</v>
      </c>
      <c r="Q49" s="54"/>
      <c r="R49" s="182">
        <f t="shared" si="6"/>
        <v>0</v>
      </c>
      <c r="S49" s="54"/>
      <c r="T49" s="182">
        <f t="shared" si="7"/>
        <v>0</v>
      </c>
      <c r="U49" s="54"/>
      <c r="V49" s="182">
        <f t="shared" si="8"/>
        <v>0</v>
      </c>
      <c r="W49" s="54"/>
      <c r="X49" s="182">
        <f t="shared" si="9"/>
        <v>0</v>
      </c>
      <c r="Y49" s="54"/>
      <c r="Z49" s="182">
        <f t="shared" si="10"/>
        <v>0</v>
      </c>
      <c r="AA49" s="54"/>
      <c r="AB49" s="182">
        <f t="shared" si="11"/>
        <v>0</v>
      </c>
      <c r="AC49" s="54"/>
      <c r="AD49" s="182">
        <f t="shared" si="12"/>
        <v>0</v>
      </c>
      <c r="AE49" s="54"/>
      <c r="AF49" s="182">
        <f t="shared" si="13"/>
        <v>0</v>
      </c>
      <c r="AG49" s="54"/>
      <c r="AH49" s="182">
        <f t="shared" si="14"/>
        <v>0</v>
      </c>
      <c r="AI49" s="54"/>
      <c r="AJ49" s="182">
        <f t="shared" si="15"/>
        <v>0</v>
      </c>
      <c r="AK49" s="54"/>
      <c r="AL49" s="182">
        <f t="shared" si="18"/>
        <v>0</v>
      </c>
      <c r="AM49" s="54"/>
      <c r="AN49" s="182">
        <f t="shared" si="4"/>
        <v>0</v>
      </c>
      <c r="AO49" s="54"/>
      <c r="AP49" s="187"/>
      <c r="AQ49" s="54"/>
      <c r="AR49" s="187"/>
      <c r="AS49" s="54"/>
      <c r="AT49" s="182">
        <f t="shared" si="16"/>
        <v>0</v>
      </c>
      <c r="AU49" s="55"/>
      <c r="AV49" s="189">
        <f t="shared" si="17"/>
        <v>0</v>
      </c>
      <c r="AW49" s="56"/>
    </row>
    <row r="50" spans="1:49" ht="12.75">
      <c r="A50" s="160">
        <v>38</v>
      </c>
      <c r="B50" s="153"/>
      <c r="C50" s="154"/>
      <c r="D50" s="154"/>
      <c r="E50" s="52"/>
      <c r="F50" s="53"/>
      <c r="G50" s="54"/>
      <c r="H50" s="182">
        <f t="shared" si="0"/>
        <v>0</v>
      </c>
      <c r="I50" s="54"/>
      <c r="J50" s="182">
        <f t="shared" si="1"/>
        <v>0</v>
      </c>
      <c r="K50" s="54"/>
      <c r="L50" s="182">
        <f t="shared" si="2"/>
        <v>0</v>
      </c>
      <c r="M50" s="54"/>
      <c r="N50" s="182">
        <f t="shared" si="5"/>
        <v>0</v>
      </c>
      <c r="O50" s="54"/>
      <c r="P50" s="182">
        <f t="shared" si="3"/>
        <v>0</v>
      </c>
      <c r="Q50" s="54"/>
      <c r="R50" s="182">
        <f t="shared" si="6"/>
        <v>0</v>
      </c>
      <c r="S50" s="54"/>
      <c r="T50" s="182">
        <f t="shared" si="7"/>
        <v>0</v>
      </c>
      <c r="U50" s="54"/>
      <c r="V50" s="182">
        <f t="shared" si="8"/>
        <v>0</v>
      </c>
      <c r="W50" s="54"/>
      <c r="X50" s="182">
        <f t="shared" si="9"/>
        <v>0</v>
      </c>
      <c r="Y50" s="54"/>
      <c r="Z50" s="182">
        <f t="shared" si="10"/>
        <v>0</v>
      </c>
      <c r="AA50" s="54"/>
      <c r="AB50" s="182">
        <f t="shared" si="11"/>
        <v>0</v>
      </c>
      <c r="AC50" s="54"/>
      <c r="AD50" s="182">
        <f t="shared" si="12"/>
        <v>0</v>
      </c>
      <c r="AE50" s="54"/>
      <c r="AF50" s="182">
        <f t="shared" si="13"/>
        <v>0</v>
      </c>
      <c r="AG50" s="54"/>
      <c r="AH50" s="182">
        <f t="shared" si="14"/>
        <v>0</v>
      </c>
      <c r="AI50" s="54"/>
      <c r="AJ50" s="182">
        <f t="shared" si="15"/>
        <v>0</v>
      </c>
      <c r="AK50" s="54"/>
      <c r="AL50" s="182">
        <f t="shared" si="18"/>
        <v>0</v>
      </c>
      <c r="AM50" s="54"/>
      <c r="AN50" s="182">
        <f t="shared" si="4"/>
        <v>0</v>
      </c>
      <c r="AO50" s="54"/>
      <c r="AP50" s="187"/>
      <c r="AQ50" s="54"/>
      <c r="AR50" s="187"/>
      <c r="AS50" s="54"/>
      <c r="AT50" s="182">
        <f t="shared" si="16"/>
        <v>0</v>
      </c>
      <c r="AU50" s="55"/>
      <c r="AV50" s="189">
        <f t="shared" si="17"/>
        <v>0</v>
      </c>
      <c r="AW50" s="56"/>
    </row>
    <row r="51" spans="1:49" ht="12.75">
      <c r="A51" s="160">
        <v>39</v>
      </c>
      <c r="B51" s="153"/>
      <c r="C51" s="154"/>
      <c r="D51" s="154"/>
      <c r="E51" s="52"/>
      <c r="F51" s="53"/>
      <c r="G51" s="54"/>
      <c r="H51" s="182">
        <f t="shared" si="0"/>
        <v>0</v>
      </c>
      <c r="I51" s="54"/>
      <c r="J51" s="182">
        <f t="shared" si="1"/>
        <v>0</v>
      </c>
      <c r="K51" s="54"/>
      <c r="L51" s="182">
        <f t="shared" si="2"/>
        <v>0</v>
      </c>
      <c r="M51" s="54"/>
      <c r="N51" s="182">
        <f t="shared" si="5"/>
        <v>0</v>
      </c>
      <c r="O51" s="54"/>
      <c r="P51" s="182">
        <f t="shared" si="3"/>
        <v>0</v>
      </c>
      <c r="Q51" s="54"/>
      <c r="R51" s="182">
        <f t="shared" si="6"/>
        <v>0</v>
      </c>
      <c r="S51" s="54"/>
      <c r="T51" s="182">
        <f t="shared" si="7"/>
        <v>0</v>
      </c>
      <c r="U51" s="54"/>
      <c r="V51" s="182">
        <f t="shared" si="8"/>
        <v>0</v>
      </c>
      <c r="W51" s="54"/>
      <c r="X51" s="182">
        <f t="shared" si="9"/>
        <v>0</v>
      </c>
      <c r="Y51" s="54"/>
      <c r="Z51" s="182">
        <f t="shared" si="10"/>
        <v>0</v>
      </c>
      <c r="AA51" s="54"/>
      <c r="AB51" s="182">
        <f t="shared" si="11"/>
        <v>0</v>
      </c>
      <c r="AC51" s="54"/>
      <c r="AD51" s="182">
        <f t="shared" si="12"/>
        <v>0</v>
      </c>
      <c r="AE51" s="54"/>
      <c r="AF51" s="182">
        <f t="shared" si="13"/>
        <v>0</v>
      </c>
      <c r="AG51" s="54"/>
      <c r="AH51" s="182">
        <f t="shared" si="14"/>
        <v>0</v>
      </c>
      <c r="AI51" s="54"/>
      <c r="AJ51" s="182">
        <f t="shared" si="15"/>
        <v>0</v>
      </c>
      <c r="AK51" s="54"/>
      <c r="AL51" s="182">
        <f t="shared" si="18"/>
        <v>0</v>
      </c>
      <c r="AM51" s="54"/>
      <c r="AN51" s="182">
        <f t="shared" si="4"/>
        <v>0</v>
      </c>
      <c r="AO51" s="54"/>
      <c r="AP51" s="187"/>
      <c r="AQ51" s="54"/>
      <c r="AR51" s="187"/>
      <c r="AS51" s="54"/>
      <c r="AT51" s="182">
        <f t="shared" si="16"/>
        <v>0</v>
      </c>
      <c r="AU51" s="55"/>
      <c r="AV51" s="189">
        <f t="shared" si="17"/>
        <v>0</v>
      </c>
      <c r="AW51" s="56"/>
    </row>
    <row r="52" spans="1:49" ht="12.75">
      <c r="A52" s="160">
        <v>40</v>
      </c>
      <c r="B52" s="153"/>
      <c r="C52" s="154"/>
      <c r="D52" s="154"/>
      <c r="E52" s="52"/>
      <c r="F52" s="53"/>
      <c r="G52" s="54"/>
      <c r="H52" s="182">
        <f t="shared" si="0"/>
        <v>0</v>
      </c>
      <c r="I52" s="54"/>
      <c r="J52" s="182">
        <f t="shared" si="1"/>
        <v>0</v>
      </c>
      <c r="K52" s="54"/>
      <c r="L52" s="182">
        <f t="shared" si="2"/>
        <v>0</v>
      </c>
      <c r="M52" s="54"/>
      <c r="N52" s="182">
        <f t="shared" si="5"/>
        <v>0</v>
      </c>
      <c r="O52" s="54"/>
      <c r="P52" s="182">
        <f t="shared" si="3"/>
        <v>0</v>
      </c>
      <c r="Q52" s="54"/>
      <c r="R52" s="182">
        <f t="shared" si="6"/>
        <v>0</v>
      </c>
      <c r="S52" s="54"/>
      <c r="T52" s="182">
        <f t="shared" si="7"/>
        <v>0</v>
      </c>
      <c r="U52" s="54"/>
      <c r="V52" s="182">
        <f t="shared" si="8"/>
        <v>0</v>
      </c>
      <c r="W52" s="54"/>
      <c r="X52" s="182">
        <f t="shared" si="9"/>
        <v>0</v>
      </c>
      <c r="Y52" s="54"/>
      <c r="Z52" s="182">
        <f t="shared" si="10"/>
        <v>0</v>
      </c>
      <c r="AA52" s="54"/>
      <c r="AB52" s="182">
        <f t="shared" si="11"/>
        <v>0</v>
      </c>
      <c r="AC52" s="54"/>
      <c r="AD52" s="182">
        <f t="shared" si="12"/>
        <v>0</v>
      </c>
      <c r="AE52" s="54"/>
      <c r="AF52" s="182">
        <f t="shared" si="13"/>
        <v>0</v>
      </c>
      <c r="AG52" s="54"/>
      <c r="AH52" s="182">
        <f t="shared" si="14"/>
        <v>0</v>
      </c>
      <c r="AI52" s="54"/>
      <c r="AJ52" s="182">
        <f t="shared" si="15"/>
        <v>0</v>
      </c>
      <c r="AK52" s="54"/>
      <c r="AL52" s="182">
        <f t="shared" si="18"/>
        <v>0</v>
      </c>
      <c r="AM52" s="54"/>
      <c r="AN52" s="182">
        <f t="shared" si="4"/>
        <v>0</v>
      </c>
      <c r="AO52" s="54"/>
      <c r="AP52" s="187"/>
      <c r="AQ52" s="54"/>
      <c r="AR52" s="187"/>
      <c r="AS52" s="54"/>
      <c r="AT52" s="182">
        <f t="shared" si="16"/>
        <v>0</v>
      </c>
      <c r="AU52" s="55"/>
      <c r="AV52" s="189">
        <f t="shared" si="17"/>
        <v>0</v>
      </c>
      <c r="AW52" s="56"/>
    </row>
    <row r="53" spans="1:49" ht="12.75">
      <c r="A53" s="160">
        <v>41</v>
      </c>
      <c r="B53" s="153"/>
      <c r="C53" s="154"/>
      <c r="D53" s="154"/>
      <c r="E53" s="52"/>
      <c r="F53" s="53"/>
      <c r="G53" s="54"/>
      <c r="H53" s="182">
        <f t="shared" si="0"/>
        <v>0</v>
      </c>
      <c r="I53" s="54"/>
      <c r="J53" s="182">
        <f t="shared" si="1"/>
        <v>0</v>
      </c>
      <c r="K53" s="54"/>
      <c r="L53" s="182">
        <f t="shared" si="2"/>
        <v>0</v>
      </c>
      <c r="M53" s="54"/>
      <c r="N53" s="182">
        <f t="shared" si="5"/>
        <v>0</v>
      </c>
      <c r="O53" s="54"/>
      <c r="P53" s="182">
        <f t="shared" si="3"/>
        <v>0</v>
      </c>
      <c r="Q53" s="54"/>
      <c r="R53" s="182">
        <f t="shared" si="6"/>
        <v>0</v>
      </c>
      <c r="S53" s="54"/>
      <c r="T53" s="182">
        <f t="shared" si="7"/>
        <v>0</v>
      </c>
      <c r="U53" s="54"/>
      <c r="V53" s="182">
        <f t="shared" si="8"/>
        <v>0</v>
      </c>
      <c r="W53" s="54"/>
      <c r="X53" s="182">
        <f t="shared" si="9"/>
        <v>0</v>
      </c>
      <c r="Y53" s="54"/>
      <c r="Z53" s="182">
        <f t="shared" si="10"/>
        <v>0</v>
      </c>
      <c r="AA53" s="54"/>
      <c r="AB53" s="182">
        <f t="shared" si="11"/>
        <v>0</v>
      </c>
      <c r="AC53" s="54"/>
      <c r="AD53" s="182">
        <f t="shared" si="12"/>
        <v>0</v>
      </c>
      <c r="AE53" s="54"/>
      <c r="AF53" s="182">
        <f t="shared" si="13"/>
        <v>0</v>
      </c>
      <c r="AG53" s="54"/>
      <c r="AH53" s="182">
        <f t="shared" si="14"/>
        <v>0</v>
      </c>
      <c r="AI53" s="54"/>
      <c r="AJ53" s="182">
        <f t="shared" si="15"/>
        <v>0</v>
      </c>
      <c r="AK53" s="54"/>
      <c r="AL53" s="182">
        <f t="shared" si="18"/>
        <v>0</v>
      </c>
      <c r="AM53" s="54"/>
      <c r="AN53" s="182">
        <f t="shared" si="4"/>
        <v>0</v>
      </c>
      <c r="AO53" s="54"/>
      <c r="AP53" s="187"/>
      <c r="AQ53" s="54"/>
      <c r="AR53" s="187"/>
      <c r="AS53" s="54"/>
      <c r="AT53" s="182">
        <f t="shared" si="16"/>
        <v>0</v>
      </c>
      <c r="AU53" s="55"/>
      <c r="AV53" s="189">
        <f t="shared" si="17"/>
        <v>0</v>
      </c>
      <c r="AW53" s="56"/>
    </row>
    <row r="54" spans="1:49" ht="12.75">
      <c r="A54" s="160">
        <v>42</v>
      </c>
      <c r="B54" s="153"/>
      <c r="C54" s="154"/>
      <c r="D54" s="154"/>
      <c r="E54" s="52"/>
      <c r="F54" s="53"/>
      <c r="G54" s="54"/>
      <c r="H54" s="182">
        <f t="shared" si="0"/>
        <v>0</v>
      </c>
      <c r="I54" s="54"/>
      <c r="J54" s="182">
        <f t="shared" si="1"/>
        <v>0</v>
      </c>
      <c r="K54" s="54"/>
      <c r="L54" s="182">
        <f t="shared" si="2"/>
        <v>0</v>
      </c>
      <c r="M54" s="54"/>
      <c r="N54" s="182">
        <f t="shared" si="5"/>
        <v>0</v>
      </c>
      <c r="O54" s="54"/>
      <c r="P54" s="182">
        <f t="shared" si="3"/>
        <v>0</v>
      </c>
      <c r="Q54" s="54"/>
      <c r="R54" s="182">
        <f t="shared" si="6"/>
        <v>0</v>
      </c>
      <c r="S54" s="54"/>
      <c r="T54" s="182">
        <f t="shared" si="7"/>
        <v>0</v>
      </c>
      <c r="U54" s="54"/>
      <c r="V54" s="182">
        <f t="shared" si="8"/>
        <v>0</v>
      </c>
      <c r="W54" s="54"/>
      <c r="X54" s="182">
        <f t="shared" si="9"/>
        <v>0</v>
      </c>
      <c r="Y54" s="54"/>
      <c r="Z54" s="182">
        <f t="shared" si="10"/>
        <v>0</v>
      </c>
      <c r="AA54" s="54"/>
      <c r="AB54" s="182">
        <f t="shared" si="11"/>
        <v>0</v>
      </c>
      <c r="AC54" s="54"/>
      <c r="AD54" s="182">
        <f t="shared" si="12"/>
        <v>0</v>
      </c>
      <c r="AE54" s="54"/>
      <c r="AF54" s="182">
        <f t="shared" si="13"/>
        <v>0</v>
      </c>
      <c r="AG54" s="54"/>
      <c r="AH54" s="182">
        <f t="shared" si="14"/>
        <v>0</v>
      </c>
      <c r="AI54" s="54"/>
      <c r="AJ54" s="182">
        <f t="shared" si="15"/>
        <v>0</v>
      </c>
      <c r="AK54" s="54"/>
      <c r="AL54" s="182">
        <f t="shared" si="18"/>
        <v>0</v>
      </c>
      <c r="AM54" s="54"/>
      <c r="AN54" s="182">
        <f t="shared" si="4"/>
        <v>0</v>
      </c>
      <c r="AO54" s="54"/>
      <c r="AP54" s="187"/>
      <c r="AQ54" s="54"/>
      <c r="AR54" s="187"/>
      <c r="AS54" s="54"/>
      <c r="AT54" s="182">
        <f t="shared" si="16"/>
        <v>0</v>
      </c>
      <c r="AU54" s="55"/>
      <c r="AV54" s="189">
        <f t="shared" si="17"/>
        <v>0</v>
      </c>
      <c r="AW54" s="56"/>
    </row>
    <row r="55" spans="1:49" ht="12.75">
      <c r="A55" s="160">
        <v>43</v>
      </c>
      <c r="B55" s="153"/>
      <c r="C55" s="154"/>
      <c r="D55" s="154"/>
      <c r="E55" s="52"/>
      <c r="F55" s="53"/>
      <c r="G55" s="54"/>
      <c r="H55" s="182">
        <f t="shared" si="0"/>
        <v>0</v>
      </c>
      <c r="I55" s="54"/>
      <c r="J55" s="182">
        <f t="shared" si="1"/>
        <v>0</v>
      </c>
      <c r="K55" s="54"/>
      <c r="L55" s="182">
        <f t="shared" si="2"/>
        <v>0</v>
      </c>
      <c r="M55" s="54"/>
      <c r="N55" s="182">
        <f t="shared" si="5"/>
        <v>0</v>
      </c>
      <c r="O55" s="54"/>
      <c r="P55" s="182">
        <f t="shared" si="3"/>
        <v>0</v>
      </c>
      <c r="Q55" s="54"/>
      <c r="R55" s="182">
        <f t="shared" si="6"/>
        <v>0</v>
      </c>
      <c r="S55" s="54"/>
      <c r="T55" s="182">
        <f t="shared" si="7"/>
        <v>0</v>
      </c>
      <c r="U55" s="54"/>
      <c r="V55" s="182">
        <f t="shared" si="8"/>
        <v>0</v>
      </c>
      <c r="W55" s="54"/>
      <c r="X55" s="182">
        <f t="shared" si="9"/>
        <v>0</v>
      </c>
      <c r="Y55" s="54"/>
      <c r="Z55" s="182">
        <f t="shared" si="10"/>
        <v>0</v>
      </c>
      <c r="AA55" s="54"/>
      <c r="AB55" s="182">
        <f t="shared" si="11"/>
        <v>0</v>
      </c>
      <c r="AC55" s="54"/>
      <c r="AD55" s="182">
        <f t="shared" si="12"/>
        <v>0</v>
      </c>
      <c r="AE55" s="54"/>
      <c r="AF55" s="182">
        <f t="shared" si="13"/>
        <v>0</v>
      </c>
      <c r="AG55" s="54"/>
      <c r="AH55" s="182">
        <f t="shared" si="14"/>
        <v>0</v>
      </c>
      <c r="AI55" s="54"/>
      <c r="AJ55" s="182">
        <f t="shared" si="15"/>
        <v>0</v>
      </c>
      <c r="AK55" s="54"/>
      <c r="AL55" s="182">
        <f t="shared" si="18"/>
        <v>0</v>
      </c>
      <c r="AM55" s="54"/>
      <c r="AN55" s="182">
        <f t="shared" si="4"/>
        <v>0</v>
      </c>
      <c r="AO55" s="54"/>
      <c r="AP55" s="187"/>
      <c r="AQ55" s="54"/>
      <c r="AR55" s="187"/>
      <c r="AS55" s="54"/>
      <c r="AT55" s="182">
        <f t="shared" si="16"/>
        <v>0</v>
      </c>
      <c r="AU55" s="55"/>
      <c r="AV55" s="189">
        <f t="shared" si="17"/>
        <v>0</v>
      </c>
      <c r="AW55" s="56"/>
    </row>
    <row r="56" spans="1:49" ht="12.75">
      <c r="A56" s="160">
        <v>44</v>
      </c>
      <c r="B56" s="153"/>
      <c r="C56" s="154"/>
      <c r="D56" s="154"/>
      <c r="E56" s="52"/>
      <c r="F56" s="53"/>
      <c r="G56" s="54"/>
      <c r="H56" s="182">
        <f t="shared" si="0"/>
        <v>0</v>
      </c>
      <c r="I56" s="54"/>
      <c r="J56" s="182">
        <f t="shared" si="1"/>
        <v>0</v>
      </c>
      <c r="K56" s="54"/>
      <c r="L56" s="182">
        <f t="shared" si="2"/>
        <v>0</v>
      </c>
      <c r="M56" s="54"/>
      <c r="N56" s="182">
        <f t="shared" si="5"/>
        <v>0</v>
      </c>
      <c r="O56" s="54"/>
      <c r="P56" s="182">
        <f t="shared" si="3"/>
        <v>0</v>
      </c>
      <c r="Q56" s="54"/>
      <c r="R56" s="182">
        <f t="shared" si="6"/>
        <v>0</v>
      </c>
      <c r="S56" s="54"/>
      <c r="T56" s="182">
        <f t="shared" si="7"/>
        <v>0</v>
      </c>
      <c r="U56" s="54"/>
      <c r="V56" s="182">
        <f t="shared" si="8"/>
        <v>0</v>
      </c>
      <c r="W56" s="54"/>
      <c r="X56" s="182">
        <f t="shared" si="9"/>
        <v>0</v>
      </c>
      <c r="Y56" s="54"/>
      <c r="Z56" s="182">
        <f t="shared" si="10"/>
        <v>0</v>
      </c>
      <c r="AA56" s="54"/>
      <c r="AB56" s="182">
        <f t="shared" si="11"/>
        <v>0</v>
      </c>
      <c r="AC56" s="54"/>
      <c r="AD56" s="182">
        <f t="shared" si="12"/>
        <v>0</v>
      </c>
      <c r="AE56" s="54"/>
      <c r="AF56" s="182">
        <f t="shared" si="13"/>
        <v>0</v>
      </c>
      <c r="AG56" s="54"/>
      <c r="AH56" s="182">
        <f t="shared" si="14"/>
        <v>0</v>
      </c>
      <c r="AI56" s="54"/>
      <c r="AJ56" s="182">
        <f t="shared" si="15"/>
        <v>0</v>
      </c>
      <c r="AK56" s="54"/>
      <c r="AL56" s="182">
        <f t="shared" si="18"/>
        <v>0</v>
      </c>
      <c r="AM56" s="54"/>
      <c r="AN56" s="182">
        <f t="shared" si="4"/>
        <v>0</v>
      </c>
      <c r="AO56" s="54"/>
      <c r="AP56" s="187"/>
      <c r="AQ56" s="54"/>
      <c r="AR56" s="187"/>
      <c r="AS56" s="54"/>
      <c r="AT56" s="182">
        <f t="shared" si="16"/>
        <v>0</v>
      </c>
      <c r="AU56" s="55"/>
      <c r="AV56" s="189">
        <f t="shared" si="17"/>
        <v>0</v>
      </c>
      <c r="AW56" s="56"/>
    </row>
    <row r="57" spans="1:49" ht="12.75">
      <c r="A57" s="160">
        <v>45</v>
      </c>
      <c r="B57" s="153"/>
      <c r="C57" s="154"/>
      <c r="D57" s="154"/>
      <c r="E57" s="52"/>
      <c r="F57" s="53"/>
      <c r="G57" s="54"/>
      <c r="H57" s="182">
        <f t="shared" si="0"/>
        <v>0</v>
      </c>
      <c r="I57" s="54"/>
      <c r="J57" s="182">
        <f t="shared" si="1"/>
        <v>0</v>
      </c>
      <c r="K57" s="54"/>
      <c r="L57" s="182">
        <f t="shared" si="2"/>
        <v>0</v>
      </c>
      <c r="M57" s="54"/>
      <c r="N57" s="182">
        <f t="shared" si="5"/>
        <v>0</v>
      </c>
      <c r="O57" s="54"/>
      <c r="P57" s="182">
        <f t="shared" si="3"/>
        <v>0</v>
      </c>
      <c r="Q57" s="54"/>
      <c r="R57" s="182">
        <f t="shared" si="6"/>
        <v>0</v>
      </c>
      <c r="S57" s="54"/>
      <c r="T57" s="182">
        <f t="shared" si="7"/>
        <v>0</v>
      </c>
      <c r="U57" s="54"/>
      <c r="V57" s="182">
        <f t="shared" si="8"/>
        <v>0</v>
      </c>
      <c r="W57" s="54"/>
      <c r="X57" s="182">
        <f t="shared" si="9"/>
        <v>0</v>
      </c>
      <c r="Y57" s="54"/>
      <c r="Z57" s="182">
        <f t="shared" si="10"/>
        <v>0</v>
      </c>
      <c r="AA57" s="54"/>
      <c r="AB57" s="182">
        <f t="shared" si="11"/>
        <v>0</v>
      </c>
      <c r="AC57" s="54"/>
      <c r="AD57" s="182">
        <f t="shared" si="12"/>
        <v>0</v>
      </c>
      <c r="AE57" s="54"/>
      <c r="AF57" s="182">
        <f t="shared" si="13"/>
        <v>0</v>
      </c>
      <c r="AG57" s="54"/>
      <c r="AH57" s="182">
        <f t="shared" si="14"/>
        <v>0</v>
      </c>
      <c r="AI57" s="54"/>
      <c r="AJ57" s="182">
        <f t="shared" si="15"/>
        <v>0</v>
      </c>
      <c r="AK57" s="54"/>
      <c r="AL57" s="182">
        <f t="shared" si="18"/>
        <v>0</v>
      </c>
      <c r="AM57" s="54"/>
      <c r="AN57" s="182">
        <f t="shared" si="4"/>
        <v>0</v>
      </c>
      <c r="AO57" s="54"/>
      <c r="AP57" s="187"/>
      <c r="AQ57" s="54"/>
      <c r="AR57" s="187"/>
      <c r="AS57" s="54"/>
      <c r="AT57" s="182">
        <f t="shared" si="16"/>
        <v>0</v>
      </c>
      <c r="AU57" s="55"/>
      <c r="AV57" s="189">
        <f t="shared" si="17"/>
        <v>0</v>
      </c>
      <c r="AW57" s="56"/>
    </row>
    <row r="58" spans="1:49" ht="12.75">
      <c r="A58" s="160">
        <v>46</v>
      </c>
      <c r="B58" s="153"/>
      <c r="C58" s="154"/>
      <c r="D58" s="154"/>
      <c r="E58" s="52"/>
      <c r="F58" s="53"/>
      <c r="G58" s="54"/>
      <c r="H58" s="182">
        <f t="shared" si="0"/>
        <v>0</v>
      </c>
      <c r="I58" s="54"/>
      <c r="J58" s="182">
        <f t="shared" si="1"/>
        <v>0</v>
      </c>
      <c r="K58" s="54"/>
      <c r="L58" s="182">
        <f t="shared" si="2"/>
        <v>0</v>
      </c>
      <c r="M58" s="54"/>
      <c r="N58" s="182">
        <f t="shared" si="5"/>
        <v>0</v>
      </c>
      <c r="O58" s="54"/>
      <c r="P58" s="182">
        <f t="shared" si="3"/>
        <v>0</v>
      </c>
      <c r="Q58" s="54"/>
      <c r="R58" s="182">
        <f t="shared" si="6"/>
        <v>0</v>
      </c>
      <c r="S58" s="54"/>
      <c r="T58" s="182">
        <f t="shared" si="7"/>
        <v>0</v>
      </c>
      <c r="U58" s="54"/>
      <c r="V58" s="182">
        <f t="shared" si="8"/>
        <v>0</v>
      </c>
      <c r="W58" s="54"/>
      <c r="X58" s="182">
        <f t="shared" si="9"/>
        <v>0</v>
      </c>
      <c r="Y58" s="54"/>
      <c r="Z58" s="182">
        <f t="shared" si="10"/>
        <v>0</v>
      </c>
      <c r="AA58" s="54"/>
      <c r="AB58" s="182">
        <f t="shared" si="11"/>
        <v>0</v>
      </c>
      <c r="AC58" s="54"/>
      <c r="AD58" s="182">
        <f t="shared" si="12"/>
        <v>0</v>
      </c>
      <c r="AE58" s="54"/>
      <c r="AF58" s="182">
        <f t="shared" si="13"/>
        <v>0</v>
      </c>
      <c r="AG58" s="54"/>
      <c r="AH58" s="182">
        <f t="shared" si="14"/>
        <v>0</v>
      </c>
      <c r="AI58" s="54"/>
      <c r="AJ58" s="182">
        <f t="shared" si="15"/>
        <v>0</v>
      </c>
      <c r="AK58" s="54"/>
      <c r="AL58" s="182">
        <f t="shared" si="18"/>
        <v>0</v>
      </c>
      <c r="AM58" s="54"/>
      <c r="AN58" s="182">
        <f t="shared" si="4"/>
        <v>0</v>
      </c>
      <c r="AO58" s="54"/>
      <c r="AP58" s="187"/>
      <c r="AQ58" s="54"/>
      <c r="AR58" s="187"/>
      <c r="AS58" s="54"/>
      <c r="AT58" s="182">
        <f t="shared" si="16"/>
        <v>0</v>
      </c>
      <c r="AU58" s="55"/>
      <c r="AV58" s="189">
        <f t="shared" si="17"/>
        <v>0</v>
      </c>
      <c r="AW58" s="56"/>
    </row>
    <row r="59" spans="1:49" ht="12.75">
      <c r="A59" s="160">
        <v>47</v>
      </c>
      <c r="B59" s="153"/>
      <c r="C59" s="154"/>
      <c r="D59" s="154"/>
      <c r="E59" s="52"/>
      <c r="F59" s="53"/>
      <c r="G59" s="54"/>
      <c r="H59" s="182">
        <f t="shared" si="0"/>
        <v>0</v>
      </c>
      <c r="I59" s="54"/>
      <c r="J59" s="182">
        <f t="shared" si="1"/>
        <v>0</v>
      </c>
      <c r="K59" s="54"/>
      <c r="L59" s="182">
        <f t="shared" si="2"/>
        <v>0</v>
      </c>
      <c r="M59" s="54"/>
      <c r="N59" s="182">
        <f t="shared" si="5"/>
        <v>0</v>
      </c>
      <c r="O59" s="54"/>
      <c r="P59" s="182">
        <f t="shared" si="3"/>
        <v>0</v>
      </c>
      <c r="Q59" s="54"/>
      <c r="R59" s="182">
        <f t="shared" si="6"/>
        <v>0</v>
      </c>
      <c r="S59" s="54"/>
      <c r="T59" s="182">
        <f t="shared" si="7"/>
        <v>0</v>
      </c>
      <c r="U59" s="54"/>
      <c r="V59" s="182">
        <f t="shared" si="8"/>
        <v>0</v>
      </c>
      <c r="W59" s="54"/>
      <c r="X59" s="182">
        <f t="shared" si="9"/>
        <v>0</v>
      </c>
      <c r="Y59" s="54"/>
      <c r="Z59" s="182">
        <f t="shared" si="10"/>
        <v>0</v>
      </c>
      <c r="AA59" s="54"/>
      <c r="AB59" s="182">
        <f t="shared" si="11"/>
        <v>0</v>
      </c>
      <c r="AC59" s="54"/>
      <c r="AD59" s="182">
        <f t="shared" si="12"/>
        <v>0</v>
      </c>
      <c r="AE59" s="54"/>
      <c r="AF59" s="182">
        <f t="shared" si="13"/>
        <v>0</v>
      </c>
      <c r="AG59" s="54"/>
      <c r="AH59" s="182">
        <f t="shared" si="14"/>
        <v>0</v>
      </c>
      <c r="AI59" s="54"/>
      <c r="AJ59" s="182">
        <f t="shared" si="15"/>
        <v>0</v>
      </c>
      <c r="AK59" s="54"/>
      <c r="AL59" s="182">
        <f t="shared" si="18"/>
        <v>0</v>
      </c>
      <c r="AM59" s="54"/>
      <c r="AN59" s="182">
        <f t="shared" si="4"/>
        <v>0</v>
      </c>
      <c r="AO59" s="54"/>
      <c r="AP59" s="187"/>
      <c r="AQ59" s="54"/>
      <c r="AR59" s="187"/>
      <c r="AS59" s="54"/>
      <c r="AT59" s="182">
        <f t="shared" si="16"/>
        <v>0</v>
      </c>
      <c r="AU59" s="55"/>
      <c r="AV59" s="189">
        <f t="shared" si="17"/>
        <v>0</v>
      </c>
      <c r="AW59" s="56"/>
    </row>
    <row r="60" spans="1:49" ht="12.75">
      <c r="A60" s="160">
        <v>48</v>
      </c>
      <c r="B60" s="153"/>
      <c r="C60" s="154"/>
      <c r="D60" s="154"/>
      <c r="E60" s="52"/>
      <c r="F60" s="53"/>
      <c r="G60" s="54"/>
      <c r="H60" s="182">
        <f t="shared" si="0"/>
        <v>0</v>
      </c>
      <c r="I60" s="54"/>
      <c r="J60" s="182">
        <f t="shared" si="1"/>
        <v>0</v>
      </c>
      <c r="K60" s="54"/>
      <c r="L60" s="182">
        <f t="shared" si="2"/>
        <v>0</v>
      </c>
      <c r="M60" s="54"/>
      <c r="N60" s="182">
        <f t="shared" si="5"/>
        <v>0</v>
      </c>
      <c r="O60" s="54"/>
      <c r="P60" s="182">
        <f t="shared" si="3"/>
        <v>0</v>
      </c>
      <c r="Q60" s="54"/>
      <c r="R60" s="182">
        <f t="shared" si="6"/>
        <v>0</v>
      </c>
      <c r="S60" s="54"/>
      <c r="T60" s="182">
        <f t="shared" si="7"/>
        <v>0</v>
      </c>
      <c r="U60" s="54"/>
      <c r="V60" s="182">
        <f t="shared" si="8"/>
        <v>0</v>
      </c>
      <c r="W60" s="54"/>
      <c r="X60" s="182">
        <f t="shared" si="9"/>
        <v>0</v>
      </c>
      <c r="Y60" s="54"/>
      <c r="Z60" s="182">
        <f t="shared" si="10"/>
        <v>0</v>
      </c>
      <c r="AA60" s="54"/>
      <c r="AB60" s="182">
        <f t="shared" si="11"/>
        <v>0</v>
      </c>
      <c r="AC60" s="54"/>
      <c r="AD60" s="182">
        <f t="shared" si="12"/>
        <v>0</v>
      </c>
      <c r="AE60" s="54"/>
      <c r="AF60" s="182">
        <f t="shared" si="13"/>
        <v>0</v>
      </c>
      <c r="AG60" s="54"/>
      <c r="AH60" s="182">
        <f t="shared" si="14"/>
        <v>0</v>
      </c>
      <c r="AI60" s="54"/>
      <c r="AJ60" s="182">
        <f t="shared" si="15"/>
        <v>0</v>
      </c>
      <c r="AK60" s="54"/>
      <c r="AL60" s="182">
        <f t="shared" si="18"/>
        <v>0</v>
      </c>
      <c r="AM60" s="54"/>
      <c r="AN60" s="182">
        <f t="shared" si="4"/>
        <v>0</v>
      </c>
      <c r="AO60" s="54"/>
      <c r="AP60" s="187"/>
      <c r="AQ60" s="54"/>
      <c r="AR60" s="187"/>
      <c r="AS60" s="54"/>
      <c r="AT60" s="182">
        <f t="shared" si="16"/>
        <v>0</v>
      </c>
      <c r="AU60" s="55"/>
      <c r="AV60" s="189">
        <f t="shared" si="17"/>
        <v>0</v>
      </c>
      <c r="AW60" s="56"/>
    </row>
    <row r="61" spans="1:49" ht="12.75">
      <c r="A61" s="160">
        <v>49</v>
      </c>
      <c r="B61" s="153"/>
      <c r="C61" s="154"/>
      <c r="D61" s="154"/>
      <c r="E61" s="52"/>
      <c r="F61" s="53"/>
      <c r="G61" s="54"/>
      <c r="H61" s="182">
        <f t="shared" si="0"/>
        <v>0</v>
      </c>
      <c r="I61" s="54"/>
      <c r="J61" s="182">
        <f t="shared" si="1"/>
        <v>0</v>
      </c>
      <c r="K61" s="54"/>
      <c r="L61" s="182">
        <f t="shared" si="2"/>
        <v>0</v>
      </c>
      <c r="M61" s="54"/>
      <c r="N61" s="182">
        <f t="shared" si="5"/>
        <v>0</v>
      </c>
      <c r="O61" s="54"/>
      <c r="P61" s="182">
        <f t="shared" si="3"/>
        <v>0</v>
      </c>
      <c r="Q61" s="54"/>
      <c r="R61" s="182">
        <f t="shared" si="6"/>
        <v>0</v>
      </c>
      <c r="S61" s="54"/>
      <c r="T61" s="182">
        <f t="shared" si="7"/>
        <v>0</v>
      </c>
      <c r="U61" s="54"/>
      <c r="V61" s="182">
        <f t="shared" si="8"/>
        <v>0</v>
      </c>
      <c r="W61" s="54"/>
      <c r="X61" s="182">
        <f t="shared" si="9"/>
        <v>0</v>
      </c>
      <c r="Y61" s="54"/>
      <c r="Z61" s="182">
        <f t="shared" si="10"/>
        <v>0</v>
      </c>
      <c r="AA61" s="54"/>
      <c r="AB61" s="182">
        <f t="shared" si="11"/>
        <v>0</v>
      </c>
      <c r="AC61" s="54"/>
      <c r="AD61" s="182">
        <f t="shared" si="12"/>
        <v>0</v>
      </c>
      <c r="AE61" s="54"/>
      <c r="AF61" s="182">
        <f t="shared" si="13"/>
        <v>0</v>
      </c>
      <c r="AG61" s="54"/>
      <c r="AH61" s="182">
        <f t="shared" si="14"/>
        <v>0</v>
      </c>
      <c r="AI61" s="54"/>
      <c r="AJ61" s="182">
        <f t="shared" si="15"/>
        <v>0</v>
      </c>
      <c r="AK61" s="54"/>
      <c r="AL61" s="182">
        <f t="shared" si="18"/>
        <v>0</v>
      </c>
      <c r="AM61" s="54"/>
      <c r="AN61" s="182">
        <f t="shared" si="4"/>
        <v>0</v>
      </c>
      <c r="AO61" s="54"/>
      <c r="AP61" s="187"/>
      <c r="AQ61" s="54"/>
      <c r="AR61" s="187"/>
      <c r="AS61" s="54"/>
      <c r="AT61" s="182">
        <f t="shared" si="16"/>
        <v>0</v>
      </c>
      <c r="AU61" s="55"/>
      <c r="AV61" s="189">
        <f t="shared" si="17"/>
        <v>0</v>
      </c>
      <c r="AW61" s="56"/>
    </row>
    <row r="62" spans="1:49" ht="12.75">
      <c r="A62" s="160">
        <v>50</v>
      </c>
      <c r="B62" s="153"/>
      <c r="C62" s="154"/>
      <c r="D62" s="154"/>
      <c r="E62" s="52"/>
      <c r="F62" s="53"/>
      <c r="G62" s="54"/>
      <c r="H62" s="182">
        <f t="shared" si="0"/>
        <v>0</v>
      </c>
      <c r="I62" s="54"/>
      <c r="J62" s="182">
        <f t="shared" si="1"/>
        <v>0</v>
      </c>
      <c r="K62" s="54"/>
      <c r="L62" s="182">
        <f t="shared" si="2"/>
        <v>0</v>
      </c>
      <c r="M62" s="54"/>
      <c r="N62" s="182">
        <f t="shared" si="5"/>
        <v>0</v>
      </c>
      <c r="O62" s="54"/>
      <c r="P62" s="182">
        <f t="shared" si="3"/>
        <v>0</v>
      </c>
      <c r="Q62" s="54"/>
      <c r="R62" s="182">
        <f t="shared" si="6"/>
        <v>0</v>
      </c>
      <c r="S62" s="54"/>
      <c r="T62" s="182">
        <f t="shared" si="7"/>
        <v>0</v>
      </c>
      <c r="U62" s="54"/>
      <c r="V62" s="182">
        <f t="shared" si="8"/>
        <v>0</v>
      </c>
      <c r="W62" s="54"/>
      <c r="X62" s="182">
        <f t="shared" si="9"/>
        <v>0</v>
      </c>
      <c r="Y62" s="54"/>
      <c r="Z62" s="182">
        <f t="shared" si="10"/>
        <v>0</v>
      </c>
      <c r="AA62" s="54"/>
      <c r="AB62" s="182">
        <f t="shared" si="11"/>
        <v>0</v>
      </c>
      <c r="AC62" s="54"/>
      <c r="AD62" s="182">
        <f t="shared" si="12"/>
        <v>0</v>
      </c>
      <c r="AE62" s="54"/>
      <c r="AF62" s="182">
        <f t="shared" si="13"/>
        <v>0</v>
      </c>
      <c r="AG62" s="54"/>
      <c r="AH62" s="182">
        <f t="shared" si="14"/>
        <v>0</v>
      </c>
      <c r="AI62" s="54"/>
      <c r="AJ62" s="182">
        <f t="shared" si="15"/>
        <v>0</v>
      </c>
      <c r="AK62" s="54"/>
      <c r="AL62" s="182">
        <f t="shared" si="18"/>
        <v>0</v>
      </c>
      <c r="AM62" s="54"/>
      <c r="AN62" s="182">
        <f t="shared" si="4"/>
        <v>0</v>
      </c>
      <c r="AO62" s="54"/>
      <c r="AP62" s="187"/>
      <c r="AQ62" s="54"/>
      <c r="AR62" s="187"/>
      <c r="AS62" s="54"/>
      <c r="AT62" s="182">
        <f t="shared" si="16"/>
        <v>0</v>
      </c>
      <c r="AU62" s="55"/>
      <c r="AV62" s="189">
        <f t="shared" si="17"/>
        <v>0</v>
      </c>
      <c r="AW62" s="56"/>
    </row>
    <row r="63" spans="1:49" ht="7.5" customHeight="1">
      <c r="A63" s="161"/>
      <c r="B63" s="58"/>
      <c r="C63" s="152"/>
      <c r="D63" s="59"/>
      <c r="E63" s="60"/>
      <c r="F63" s="60"/>
      <c r="G63" s="61"/>
      <c r="H63" s="183"/>
      <c r="I63" s="61"/>
      <c r="J63" s="183"/>
      <c r="K63" s="61"/>
      <c r="L63" s="183"/>
      <c r="M63" s="61"/>
      <c r="N63" s="183"/>
      <c r="O63" s="61"/>
      <c r="P63" s="183"/>
      <c r="Q63" s="61"/>
      <c r="R63" s="183"/>
      <c r="S63" s="61"/>
      <c r="T63" s="183"/>
      <c r="U63" s="61"/>
      <c r="V63" s="183"/>
      <c r="W63" s="61"/>
      <c r="X63" s="183"/>
      <c r="Y63" s="61"/>
      <c r="Z63" s="183"/>
      <c r="AA63" s="61"/>
      <c r="AB63" s="184"/>
      <c r="AC63" s="61"/>
      <c r="AD63" s="183"/>
      <c r="AE63" s="61"/>
      <c r="AF63" s="183"/>
      <c r="AG63" s="61"/>
      <c r="AH63" s="183"/>
      <c r="AI63" s="61"/>
      <c r="AJ63" s="183"/>
      <c r="AK63" s="61"/>
      <c r="AL63" s="183"/>
      <c r="AM63" s="61"/>
      <c r="AN63" s="186"/>
      <c r="AO63" s="61"/>
      <c r="AP63" s="186"/>
      <c r="AQ63" s="61"/>
      <c r="AR63" s="186"/>
      <c r="AS63" s="62"/>
      <c r="AT63" s="186"/>
      <c r="AU63" s="63"/>
      <c r="AV63" s="190"/>
      <c r="AW63" s="22"/>
    </row>
    <row r="64" spans="1:49" ht="21.75" customHeight="1">
      <c r="A64" s="162"/>
      <c r="B64" s="311"/>
      <c r="C64" s="312"/>
      <c r="D64" s="312"/>
      <c r="E64" s="312"/>
      <c r="F64" s="313"/>
      <c r="G64" s="64">
        <f t="shared" ref="G64:AV64" si="19">SUM(G13:G62)</f>
        <v>0</v>
      </c>
      <c r="H64" s="182">
        <f t="shared" si="19"/>
        <v>0</v>
      </c>
      <c r="I64" s="64">
        <f t="shared" si="19"/>
        <v>0</v>
      </c>
      <c r="J64" s="182">
        <f t="shared" si="19"/>
        <v>0</v>
      </c>
      <c r="K64" s="64">
        <f t="shared" si="19"/>
        <v>0</v>
      </c>
      <c r="L64" s="182">
        <f t="shared" si="19"/>
        <v>0</v>
      </c>
      <c r="M64" s="64">
        <f t="shared" si="19"/>
        <v>0</v>
      </c>
      <c r="N64" s="182">
        <f t="shared" si="19"/>
        <v>0</v>
      </c>
      <c r="O64" s="64">
        <f t="shared" si="19"/>
        <v>0</v>
      </c>
      <c r="P64" s="182">
        <f t="shared" si="19"/>
        <v>0</v>
      </c>
      <c r="Q64" s="64">
        <f t="shared" si="19"/>
        <v>0</v>
      </c>
      <c r="R64" s="182">
        <f t="shared" si="19"/>
        <v>0</v>
      </c>
      <c r="S64" s="64">
        <f t="shared" si="19"/>
        <v>0</v>
      </c>
      <c r="T64" s="182">
        <f t="shared" si="19"/>
        <v>0</v>
      </c>
      <c r="U64" s="64">
        <f t="shared" si="19"/>
        <v>0</v>
      </c>
      <c r="V64" s="182">
        <f t="shared" si="19"/>
        <v>0</v>
      </c>
      <c r="W64" s="64">
        <f t="shared" si="19"/>
        <v>0</v>
      </c>
      <c r="X64" s="182">
        <f t="shared" si="19"/>
        <v>0</v>
      </c>
      <c r="Y64" s="64">
        <f t="shared" si="19"/>
        <v>0</v>
      </c>
      <c r="Z64" s="182">
        <f t="shared" si="19"/>
        <v>0</v>
      </c>
      <c r="AA64" s="64">
        <f t="shared" si="19"/>
        <v>0</v>
      </c>
      <c r="AB64" s="185">
        <f t="shared" si="19"/>
        <v>0</v>
      </c>
      <c r="AC64" s="64">
        <f t="shared" si="19"/>
        <v>0</v>
      </c>
      <c r="AD64" s="182">
        <f t="shared" si="19"/>
        <v>0</v>
      </c>
      <c r="AE64" s="64">
        <f t="shared" si="19"/>
        <v>0</v>
      </c>
      <c r="AF64" s="182">
        <f t="shared" si="19"/>
        <v>0</v>
      </c>
      <c r="AG64" s="64">
        <f t="shared" si="19"/>
        <v>0</v>
      </c>
      <c r="AH64" s="182">
        <f t="shared" si="19"/>
        <v>0</v>
      </c>
      <c r="AI64" s="64">
        <f t="shared" si="19"/>
        <v>0</v>
      </c>
      <c r="AJ64" s="182">
        <f t="shared" si="19"/>
        <v>0</v>
      </c>
      <c r="AK64" s="64">
        <f t="shared" si="19"/>
        <v>0</v>
      </c>
      <c r="AL64" s="182">
        <f t="shared" si="19"/>
        <v>0</v>
      </c>
      <c r="AM64" s="64">
        <f t="shared" si="19"/>
        <v>0</v>
      </c>
      <c r="AN64" s="182">
        <f t="shared" si="19"/>
        <v>0</v>
      </c>
      <c r="AO64" s="64">
        <f t="shared" si="19"/>
        <v>0</v>
      </c>
      <c r="AP64" s="182">
        <f t="shared" si="19"/>
        <v>0</v>
      </c>
      <c r="AQ64" s="64">
        <f t="shared" si="19"/>
        <v>0</v>
      </c>
      <c r="AR64" s="182">
        <f t="shared" si="19"/>
        <v>0</v>
      </c>
      <c r="AS64" s="64">
        <f t="shared" si="19"/>
        <v>0</v>
      </c>
      <c r="AT64" s="182">
        <f t="shared" si="19"/>
        <v>0</v>
      </c>
      <c r="AU64" s="65">
        <f t="shared" si="19"/>
        <v>0</v>
      </c>
      <c r="AV64" s="191">
        <f t="shared" si="19"/>
        <v>0</v>
      </c>
      <c r="AW64" s="22"/>
    </row>
    <row r="65" spans="1:49" ht="21" customHeight="1">
      <c r="A65" s="155"/>
      <c r="B65" s="66"/>
      <c r="C65" s="66"/>
      <c r="D65" s="66"/>
      <c r="E65" s="67"/>
      <c r="F65" s="67"/>
      <c r="G65" s="68"/>
      <c r="H65" s="69"/>
      <c r="I65" s="68"/>
      <c r="J65" s="69"/>
      <c r="K65" s="69"/>
      <c r="L65" s="69"/>
      <c r="M65" s="69"/>
      <c r="N65" s="69"/>
      <c r="O65" s="69"/>
      <c r="P65" s="69"/>
      <c r="Q65" s="69"/>
      <c r="R65" s="69"/>
      <c r="S65" s="69"/>
      <c r="T65" s="69"/>
      <c r="U65" s="69"/>
      <c r="V65" s="69"/>
      <c r="W65" s="69"/>
      <c r="X65" s="69"/>
      <c r="Y65" s="69"/>
      <c r="Z65" s="69"/>
      <c r="AA65" s="69"/>
      <c r="AB65" s="69"/>
      <c r="AC65" s="69"/>
      <c r="AD65" s="69"/>
      <c r="AE65" s="301" t="s">
        <v>56</v>
      </c>
      <c r="AF65" s="301"/>
      <c r="AG65" s="301"/>
      <c r="AH65" s="301"/>
      <c r="AI65" s="301"/>
      <c r="AJ65" s="301"/>
      <c r="AK65" s="301"/>
      <c r="AL65" s="301"/>
      <c r="AM65" s="301"/>
      <c r="AN65" s="301"/>
      <c r="AO65" s="301"/>
      <c r="AP65" s="301"/>
      <c r="AQ65" s="301"/>
      <c r="AR65" s="301"/>
      <c r="AS65" s="301"/>
      <c r="AT65" s="301"/>
      <c r="AU65" s="301"/>
      <c r="AV65" s="192">
        <f>AV64</f>
        <v>0</v>
      </c>
      <c r="AW65" s="22"/>
    </row>
    <row r="66" spans="1:49" ht="21" customHeight="1">
      <c r="A66" s="155"/>
      <c r="B66" s="66"/>
      <c r="C66" s="66"/>
      <c r="D66" s="66"/>
      <c r="E66" s="67"/>
      <c r="F66" s="67"/>
      <c r="G66" s="68"/>
      <c r="H66" s="69"/>
      <c r="I66" s="68"/>
      <c r="J66" s="69"/>
      <c r="K66" s="69"/>
      <c r="L66" s="69"/>
      <c r="M66" s="69"/>
      <c r="N66" s="69"/>
      <c r="O66" s="69"/>
      <c r="P66" s="69"/>
      <c r="Q66" s="69"/>
      <c r="R66" s="69"/>
      <c r="S66" s="69"/>
      <c r="T66" s="69"/>
      <c r="U66" s="69"/>
      <c r="V66" s="69"/>
      <c r="W66" s="69"/>
      <c r="X66" s="69"/>
      <c r="Y66" s="69"/>
      <c r="Z66" s="69"/>
      <c r="AA66" s="69"/>
      <c r="AB66" s="69"/>
      <c r="AC66" s="69"/>
      <c r="AD66" s="69"/>
      <c r="AE66" s="301" t="s">
        <v>30</v>
      </c>
      <c r="AF66" s="301"/>
      <c r="AG66" s="301"/>
      <c r="AH66" s="301"/>
      <c r="AI66" s="301"/>
      <c r="AJ66" s="301"/>
      <c r="AK66" s="301"/>
      <c r="AL66" s="301"/>
      <c r="AM66" s="301"/>
      <c r="AN66" s="301"/>
      <c r="AO66" s="301"/>
      <c r="AP66" s="301"/>
      <c r="AQ66" s="301"/>
      <c r="AR66" s="301"/>
      <c r="AS66" s="301"/>
      <c r="AT66" s="301"/>
      <c r="AU66" s="301"/>
      <c r="AV66" s="193">
        <f>AU74</f>
        <v>0</v>
      </c>
      <c r="AW66" s="22"/>
    </row>
    <row r="67" spans="1:49" ht="17.25" customHeight="1" thickBot="1">
      <c r="A67" s="155"/>
      <c r="B67" s="66"/>
      <c r="C67" s="66"/>
      <c r="D67" s="66"/>
      <c r="E67" s="67"/>
      <c r="F67" s="67"/>
      <c r="G67" s="68"/>
      <c r="H67" s="69"/>
      <c r="I67" s="68"/>
      <c r="J67" s="69"/>
      <c r="K67" s="69"/>
      <c r="L67" s="69"/>
      <c r="M67" s="69"/>
      <c r="N67" s="69"/>
      <c r="O67" s="69"/>
      <c r="P67" s="69"/>
      <c r="Q67" s="69"/>
      <c r="R67" s="69"/>
      <c r="S67" s="69"/>
      <c r="T67" s="69"/>
      <c r="U67" s="69"/>
      <c r="V67" s="69"/>
      <c r="W67" s="69"/>
      <c r="X67" s="69"/>
      <c r="Y67" s="69"/>
      <c r="Z67" s="69"/>
      <c r="AA67" s="69"/>
      <c r="AB67" s="69"/>
      <c r="AC67" s="69"/>
      <c r="AD67" s="69"/>
      <c r="AE67" s="301" t="s">
        <v>31</v>
      </c>
      <c r="AF67" s="301"/>
      <c r="AG67" s="301"/>
      <c r="AH67" s="301"/>
      <c r="AI67" s="301"/>
      <c r="AJ67" s="301"/>
      <c r="AK67" s="301"/>
      <c r="AL67" s="301"/>
      <c r="AM67" s="301"/>
      <c r="AN67" s="301"/>
      <c r="AO67" s="301"/>
      <c r="AP67" s="301"/>
      <c r="AQ67" s="301"/>
      <c r="AR67" s="301"/>
      <c r="AS67" s="301"/>
      <c r="AT67" s="301"/>
      <c r="AU67" s="301"/>
      <c r="AV67" s="193">
        <f>SUM(AV65:AV66)</f>
        <v>0</v>
      </c>
      <c r="AW67" s="22"/>
    </row>
    <row r="68" spans="1:49" ht="20.25" customHeight="1" thickBot="1">
      <c r="A68" s="155"/>
      <c r="B68" s="66"/>
      <c r="C68" s="66"/>
      <c r="D68" s="66"/>
      <c r="E68" s="67"/>
      <c r="F68" s="67"/>
      <c r="G68" s="68"/>
      <c r="H68" s="69"/>
      <c r="I68" s="68"/>
      <c r="J68" s="69"/>
      <c r="K68" s="69"/>
      <c r="L68" s="69"/>
      <c r="M68" s="69"/>
      <c r="N68" s="69"/>
      <c r="O68" s="298" t="s">
        <v>64</v>
      </c>
      <c r="P68" s="299"/>
      <c r="Q68" s="299"/>
      <c r="R68" s="299"/>
      <c r="S68" s="299"/>
      <c r="T68" s="299"/>
      <c r="U68" s="299"/>
      <c r="V68" s="299"/>
      <c r="W68" s="300"/>
      <c r="Y68" s="298" t="s">
        <v>66</v>
      </c>
      <c r="Z68" s="299"/>
      <c r="AA68" s="299"/>
      <c r="AB68" s="299"/>
      <c r="AC68" s="299"/>
      <c r="AD68" s="299"/>
      <c r="AE68" s="299"/>
      <c r="AF68" s="300"/>
      <c r="AN68" s="131"/>
      <c r="AO68" s="131"/>
      <c r="AP68" s="131"/>
      <c r="AQ68" s="131"/>
      <c r="AR68" s="131"/>
      <c r="AS68" s="131"/>
      <c r="AT68" s="131"/>
      <c r="AU68" s="131"/>
      <c r="AV68" s="22"/>
      <c r="AW68" s="22"/>
    </row>
    <row r="69" spans="1:49" ht="26.1" customHeight="1" thickBot="1">
      <c r="A69" s="163"/>
      <c r="B69" s="219" t="s">
        <v>25</v>
      </c>
      <c r="C69" s="200"/>
      <c r="D69" s="201"/>
      <c r="E69" s="201"/>
      <c r="F69" s="201"/>
      <c r="G69" s="201"/>
      <c r="H69" s="201"/>
      <c r="I69" s="201"/>
      <c r="J69" s="202"/>
      <c r="L69" s="22"/>
      <c r="N69" s="22"/>
      <c r="O69" s="199" t="s">
        <v>22</v>
      </c>
      <c r="P69" s="302" t="s">
        <v>19</v>
      </c>
      <c r="Q69" s="303"/>
      <c r="R69" s="302" t="s">
        <v>20</v>
      </c>
      <c r="S69" s="303"/>
      <c r="T69" s="302" t="s">
        <v>133</v>
      </c>
      <c r="U69" s="304"/>
      <c r="V69" s="305" t="s">
        <v>21</v>
      </c>
      <c r="W69" s="303"/>
      <c r="Y69" s="302" t="s">
        <v>19</v>
      </c>
      <c r="Z69" s="303"/>
      <c r="AA69" s="302" t="s">
        <v>20</v>
      </c>
      <c r="AB69" s="303"/>
      <c r="AC69" s="302" t="s">
        <v>133</v>
      </c>
      <c r="AD69" s="304"/>
      <c r="AE69" s="305" t="s">
        <v>21</v>
      </c>
      <c r="AF69" s="303"/>
      <c r="AM69" s="306" t="s">
        <v>33</v>
      </c>
      <c r="AN69" s="306"/>
      <c r="AO69" s="306"/>
      <c r="AP69" s="306"/>
      <c r="AQ69" s="306"/>
      <c r="AR69" s="306"/>
      <c r="AS69" s="306"/>
      <c r="AT69" s="306"/>
      <c r="AU69" s="306"/>
      <c r="AV69" s="22"/>
      <c r="AW69" s="22"/>
    </row>
    <row r="70" spans="1:49" ht="26.1" customHeight="1" thickBot="1">
      <c r="A70" s="155"/>
      <c r="B70" s="220"/>
      <c r="C70" s="203"/>
      <c r="D70" s="203"/>
      <c r="E70" s="203"/>
      <c r="F70" s="203"/>
      <c r="G70" s="203"/>
      <c r="H70" s="203"/>
      <c r="I70" s="203"/>
      <c r="J70" s="204"/>
      <c r="L70" s="45"/>
      <c r="N70" s="45"/>
      <c r="O70" s="70">
        <v>1</v>
      </c>
      <c r="P70" s="275">
        <f>SUMIFS(AV13:AV62, E13:E62, "1", F13:F62, "CalWORKs")</f>
        <v>0</v>
      </c>
      <c r="Q70" s="276"/>
      <c r="R70" s="275">
        <f>SUMIFS($AV$13:$AV$62, $E$13:$E$62, "1", $F$13:$F$62, "GR")</f>
        <v>0</v>
      </c>
      <c r="S70" s="276"/>
      <c r="T70" s="277">
        <f>SUMIFS($AV$13:$AV$62, $E$13:$E$62, "1", $F$13:$F$62, "START")</f>
        <v>0</v>
      </c>
      <c r="U70" s="278"/>
      <c r="V70" s="264">
        <f>SUM(P70:U70)</f>
        <v>0</v>
      </c>
      <c r="W70" s="265"/>
      <c r="Y70" s="279">
        <f>COUNTIFS($D$13:$D$62, "&lt;&gt;", $E$13:$E$62, "1", $F$13:$F$62, "CalWORKs")</f>
        <v>0</v>
      </c>
      <c r="Z70" s="280"/>
      <c r="AA70" s="279">
        <f>COUNTIFS($D$13:$D$62, "&lt;&gt;", $E$13:$E$62, "1", $F$13:$F$62, "GR")</f>
        <v>0</v>
      </c>
      <c r="AB70" s="280"/>
      <c r="AC70" s="279">
        <f>COUNTIFS($D$13:$D$62, "&lt;&gt;", $E$13:$E$62, "1", $F$13:$F$62, "START")</f>
        <v>0</v>
      </c>
      <c r="AD70" s="281"/>
      <c r="AE70" s="282">
        <f>SUM(Y70:AD70)</f>
        <v>0</v>
      </c>
      <c r="AF70" s="280"/>
      <c r="AM70" s="298" t="s">
        <v>166</v>
      </c>
      <c r="AN70" s="299"/>
      <c r="AO70" s="299"/>
      <c r="AP70" s="299"/>
      <c r="AQ70" s="299"/>
      <c r="AR70" s="299"/>
      <c r="AS70" s="299"/>
      <c r="AT70" s="299"/>
      <c r="AU70" s="300"/>
      <c r="AV70" s="22"/>
      <c r="AW70" s="22"/>
    </row>
    <row r="71" spans="1:49" ht="26.1" customHeight="1" thickBot="1">
      <c r="A71" s="155"/>
      <c r="B71" s="221"/>
      <c r="C71" s="205"/>
      <c r="D71" s="206" t="s">
        <v>5</v>
      </c>
      <c r="E71" s="206"/>
      <c r="F71" s="206"/>
      <c r="G71" s="206"/>
      <c r="H71" s="207"/>
      <c r="I71" s="208" t="s">
        <v>2</v>
      </c>
      <c r="J71" s="209"/>
      <c r="L71" s="45"/>
      <c r="N71" s="45"/>
      <c r="O71" s="70">
        <v>2</v>
      </c>
      <c r="P71" s="275">
        <f>SUMIFS(AV13:AV62, E13:E62, "2", F13:F62, "CalWORKs")</f>
        <v>0</v>
      </c>
      <c r="Q71" s="276"/>
      <c r="R71" s="275">
        <f>SUMIFS($AV$13:$AV$62, $E$13:$E$62, "2", $F$13:$F$62, "GR")</f>
        <v>0</v>
      </c>
      <c r="S71" s="276"/>
      <c r="T71" s="277">
        <f>SUMIFS($AV$13:$AV$62, $E$13:$E$62, "2", $F$13:$F$62, "START")</f>
        <v>0</v>
      </c>
      <c r="U71" s="278"/>
      <c r="V71" s="264">
        <f>SUM(P71:U71)</f>
        <v>0</v>
      </c>
      <c r="W71" s="265"/>
      <c r="Y71" s="279">
        <f>COUNTIFS($D$13:$D$62, "&lt;&gt;", $E$13:$E$62, "2", $F$13:$F$62, "CalWORKs")</f>
        <v>0</v>
      </c>
      <c r="Z71" s="280"/>
      <c r="AA71" s="279">
        <f>COUNTIFS($D$13:$D$62, "&lt;&gt;", $E$13:$E$62, "2", $F$13:$F$62, "GR")</f>
        <v>0</v>
      </c>
      <c r="AB71" s="280"/>
      <c r="AC71" s="279">
        <f>COUNTIFS($D$13:$D$62, "&lt;&gt;", $E$13:$E$62, "2", $F$13:$F$62, "START")</f>
        <v>0</v>
      </c>
      <c r="AD71" s="281"/>
      <c r="AE71" s="282">
        <f t="shared" ref="AE71:AE74" si="20">SUM(Y71:AD71)</f>
        <v>0</v>
      </c>
      <c r="AF71" s="280"/>
      <c r="AM71" s="297" t="s">
        <v>28</v>
      </c>
      <c r="AN71" s="288"/>
      <c r="AO71" s="287"/>
      <c r="AP71" s="286" t="s">
        <v>29</v>
      </c>
      <c r="AQ71" s="287"/>
      <c r="AR71" s="286" t="s">
        <v>153</v>
      </c>
      <c r="AS71" s="288"/>
      <c r="AT71" s="287"/>
      <c r="AU71" s="194" t="s">
        <v>21</v>
      </c>
      <c r="AV71" s="24"/>
      <c r="AW71" s="24"/>
    </row>
    <row r="72" spans="1:49" ht="26.1" customHeight="1" thickBot="1">
      <c r="A72" s="155"/>
      <c r="B72" s="222"/>
      <c r="C72" s="210"/>
      <c r="D72" s="211"/>
      <c r="E72" s="210"/>
      <c r="F72" s="212"/>
      <c r="G72" s="213"/>
      <c r="H72" s="212"/>
      <c r="I72" s="213"/>
      <c r="J72" s="214"/>
      <c r="L72" s="45"/>
      <c r="N72" s="45"/>
      <c r="O72" s="70">
        <v>3</v>
      </c>
      <c r="P72" s="275">
        <f>SUMIFS(AV13:AV62, E13:E62, "3", F13:F62, "CalWORKs")</f>
        <v>0</v>
      </c>
      <c r="Q72" s="276"/>
      <c r="R72" s="275">
        <f>SUMIFS($AV$13:$AV$62, $E$13:$E$62, "3", $F$13:$F$62, "GR")</f>
        <v>0</v>
      </c>
      <c r="S72" s="276"/>
      <c r="T72" s="277">
        <f>SUMIFS($AV$13:$AV$62, $E$13:$E$62, "3", $F$13:$F$62, "START")</f>
        <v>0</v>
      </c>
      <c r="U72" s="278"/>
      <c r="V72" s="264">
        <f>SUM(P72:U72)</f>
        <v>0</v>
      </c>
      <c r="W72" s="265"/>
      <c r="Y72" s="279">
        <f>COUNTIFS($D$13:$D$62, "&lt;&gt;", $E$13:$E$62, "3", $F$13:$F$62, "CalWORKs")</f>
        <v>0</v>
      </c>
      <c r="Z72" s="280"/>
      <c r="AA72" s="279">
        <f>COUNTIFS($D$13:$D$62, "&lt;&gt;", $E$13:$E$62, "3", $F$13:$F$62, "GR")</f>
        <v>0</v>
      </c>
      <c r="AB72" s="280"/>
      <c r="AC72" s="279">
        <f>COUNTIFS($D$13:$D$62, "&lt;&gt;", $E$13:$E$62, "3", $F$13:$F$62, "START")</f>
        <v>0</v>
      </c>
      <c r="AD72" s="281"/>
      <c r="AE72" s="282">
        <f>SUM(Y72:AD72)</f>
        <v>0</v>
      </c>
      <c r="AF72" s="280"/>
      <c r="AM72" s="289" t="s">
        <v>108</v>
      </c>
      <c r="AN72" s="290"/>
      <c r="AO72" s="291"/>
      <c r="AP72" s="292"/>
      <c r="AQ72" s="293"/>
      <c r="AR72" s="294">
        <v>91</v>
      </c>
      <c r="AS72" s="295"/>
      <c r="AT72" s="296"/>
      <c r="AU72" s="121">
        <f>AP72*AR72</f>
        <v>0</v>
      </c>
      <c r="AV72" s="22"/>
      <c r="AW72" s="22"/>
    </row>
    <row r="73" spans="1:49" ht="26.1" customHeight="1" thickBot="1">
      <c r="A73" s="155"/>
      <c r="B73" s="223"/>
      <c r="C73" s="215"/>
      <c r="D73" s="216" t="s">
        <v>36</v>
      </c>
      <c r="E73" s="216"/>
      <c r="F73" s="216"/>
      <c r="G73" s="216"/>
      <c r="H73" s="216"/>
      <c r="I73" s="217" t="s">
        <v>2</v>
      </c>
      <c r="J73" s="218"/>
      <c r="L73" s="45"/>
      <c r="N73" s="45"/>
      <c r="O73" s="70">
        <v>4</v>
      </c>
      <c r="P73" s="275">
        <f>SUMIFS(AV13:AV62, E13:E62, "4", F13:F62, "CalWORKs")</f>
        <v>0</v>
      </c>
      <c r="Q73" s="276"/>
      <c r="R73" s="275">
        <f>SUMIFS($AV$13:$AV$62, $E$13:$E$62, "4", $F$13:$F$62, "GR")</f>
        <v>0</v>
      </c>
      <c r="S73" s="276"/>
      <c r="T73" s="277">
        <f>SUMIFS($AV$13:$AV$62, $E$13:$E$62, "4", $F$13:$F$62, "START")</f>
        <v>0</v>
      </c>
      <c r="U73" s="278"/>
      <c r="V73" s="264">
        <f>SUM(P73:U73)</f>
        <v>0</v>
      </c>
      <c r="W73" s="265"/>
      <c r="Y73" s="279">
        <f>COUNTIFS($D$13:$D$62, "&lt;&gt;", $E$13:$E$62, "4", $F$13:$F$62, "CalWORKs")</f>
        <v>0</v>
      </c>
      <c r="Z73" s="280"/>
      <c r="AA73" s="279">
        <f>COUNTIFS($D$13:$D$62, "&lt;&gt;", $E$13:$E$62, "4", $F$13:$F$62, "GR")</f>
        <v>0</v>
      </c>
      <c r="AB73" s="280"/>
      <c r="AC73" s="279">
        <f>COUNTIFS($D$13:$D$62, "&lt;&gt;", $E$13:$E$62, "4", $F$13:$F$62, "START")</f>
        <v>0</v>
      </c>
      <c r="AD73" s="281"/>
      <c r="AE73" s="282">
        <f t="shared" si="20"/>
        <v>0</v>
      </c>
      <c r="AF73" s="280"/>
      <c r="AM73" s="283" t="s">
        <v>165</v>
      </c>
      <c r="AN73" s="284"/>
      <c r="AO73" s="285"/>
      <c r="AP73" s="255"/>
      <c r="AQ73" s="256"/>
      <c r="AR73" s="257">
        <v>91</v>
      </c>
      <c r="AS73" s="258"/>
      <c r="AT73" s="259"/>
      <c r="AU73" s="121">
        <f>AP73*AR73</f>
        <v>0</v>
      </c>
      <c r="AV73" s="22"/>
      <c r="AW73" s="22"/>
    </row>
    <row r="74" spans="1:49" ht="26.1" customHeight="1" thickTop="1" thickBot="1">
      <c r="A74" s="155"/>
      <c r="B74" s="129"/>
      <c r="C74" s="129"/>
      <c r="D74" s="129"/>
      <c r="E74" s="22"/>
      <c r="F74" s="44"/>
      <c r="G74" s="45"/>
      <c r="H74" s="45"/>
      <c r="I74" s="45"/>
      <c r="J74" s="45"/>
      <c r="K74" s="45"/>
      <c r="L74" s="45"/>
      <c r="M74" s="45"/>
      <c r="N74" s="45"/>
      <c r="O74" s="71">
        <v>5</v>
      </c>
      <c r="P74" s="260">
        <f>SUMIFS(AV13:AV62, E13:E62, "5", F13:F62, "CalWORKs")</f>
        <v>0</v>
      </c>
      <c r="Q74" s="261"/>
      <c r="R74" s="260">
        <f>SUMIFS($AV$13:$AV$62, $E$13:$E$62, "5", $F$13:$F$62, "GR")</f>
        <v>0</v>
      </c>
      <c r="S74" s="261"/>
      <c r="T74" s="262">
        <f>SUMIFS($AV$13:$AV$62, $E$13:$E$62, "5", $F$13:$F$62, "START")</f>
        <v>0</v>
      </c>
      <c r="U74" s="263"/>
      <c r="V74" s="264">
        <f>SUM(P74:U74)</f>
        <v>0</v>
      </c>
      <c r="W74" s="265"/>
      <c r="Y74" s="266">
        <f>COUNTIFS($D$13:$D$62, "&lt;&gt;", $E$13:$E$62, "5", $F$13:$F$62, "CalWORKs")</f>
        <v>0</v>
      </c>
      <c r="Z74" s="267"/>
      <c r="AA74" s="266">
        <f>COUNTIFS($D$13:$D$62, "&lt;&gt;", $E$13:$E$62, "5", $F$13:$F$62, "GR")</f>
        <v>0</v>
      </c>
      <c r="AB74" s="267"/>
      <c r="AC74" s="266">
        <f>COUNTIFS($D$13:$D$62, "&lt;&gt;", $E$13:$E$62, "5", $F$13:$F$62, "START")</f>
        <v>0</v>
      </c>
      <c r="AD74" s="268"/>
      <c r="AE74" s="269">
        <f t="shared" si="20"/>
        <v>0</v>
      </c>
      <c r="AF74" s="267"/>
      <c r="AM74" s="270" t="s">
        <v>21</v>
      </c>
      <c r="AN74" s="271"/>
      <c r="AO74" s="272"/>
      <c r="AP74" s="273">
        <f>SUM(AP72:AQ73)</f>
        <v>0</v>
      </c>
      <c r="AQ74" s="274"/>
      <c r="AR74" s="195"/>
      <c r="AS74" s="196"/>
      <c r="AT74" s="197"/>
      <c r="AU74" s="198">
        <f>SUM(AU72:AU73)</f>
        <v>0</v>
      </c>
      <c r="AV74" s="22"/>
      <c r="AW74" s="22"/>
    </row>
    <row r="75" spans="1:49" ht="26.1" customHeight="1" thickTop="1" thickBot="1">
      <c r="A75" s="155"/>
      <c r="B75" s="243"/>
      <c r="C75" s="243"/>
      <c r="D75" s="243"/>
      <c r="E75" s="22"/>
      <c r="F75" s="22"/>
      <c r="G75" s="22"/>
      <c r="H75" s="22"/>
      <c r="I75" s="22"/>
      <c r="J75" s="22"/>
      <c r="K75" s="22"/>
      <c r="L75" s="22"/>
      <c r="M75" s="22"/>
      <c r="N75" s="22"/>
      <c r="O75" s="72"/>
      <c r="P75" s="244">
        <f>SUM(P70:Q74)</f>
        <v>0</v>
      </c>
      <c r="Q75" s="245"/>
      <c r="R75" s="246">
        <f>SUM(R70:R74)</f>
        <v>0</v>
      </c>
      <c r="S75" s="247"/>
      <c r="T75" s="244">
        <f>SUM(T70:U74)</f>
        <v>0</v>
      </c>
      <c r="U75" s="248"/>
      <c r="V75" s="249">
        <f>SUM(V70:W74)</f>
        <v>0</v>
      </c>
      <c r="W75" s="250"/>
      <c r="Y75" s="251">
        <f>SUM(Y70:Z74)</f>
        <v>0</v>
      </c>
      <c r="Z75" s="252"/>
      <c r="AA75" s="251">
        <f>SUM(AA70:AB74)</f>
        <v>0</v>
      </c>
      <c r="AB75" s="252"/>
      <c r="AC75" s="251">
        <f>SUM(AC70:AD74)</f>
        <v>0</v>
      </c>
      <c r="AD75" s="253"/>
      <c r="AE75" s="254">
        <f>SUM(AE70:AF74)</f>
        <v>0</v>
      </c>
      <c r="AF75" s="252"/>
      <c r="AT75" s="22"/>
      <c r="AU75" s="22"/>
      <c r="AV75" s="22"/>
      <c r="AW75" s="22"/>
    </row>
    <row r="76" spans="1:49" s="77" customFormat="1" ht="47.25" customHeight="1" thickBot="1">
      <c r="A76" s="164"/>
      <c r="B76" s="74"/>
      <c r="C76" s="74"/>
      <c r="D76" s="74"/>
      <c r="E76" s="74"/>
      <c r="F76" s="74"/>
      <c r="G76" s="74"/>
      <c r="H76" s="74"/>
      <c r="I76" s="74"/>
      <c r="J76" s="74"/>
      <c r="K76" s="74"/>
      <c r="L76" s="74"/>
      <c r="M76" s="74"/>
      <c r="N76" s="74"/>
      <c r="O76" s="75" t="s">
        <v>65</v>
      </c>
      <c r="P76" s="237" t="s">
        <v>152</v>
      </c>
      <c r="Q76" s="237"/>
      <c r="R76" s="237"/>
      <c r="S76" s="237"/>
      <c r="T76" s="237"/>
      <c r="U76" s="237"/>
      <c r="V76" s="237"/>
      <c r="W76" s="76"/>
      <c r="X76" s="148"/>
      <c r="Y76" s="76" t="s">
        <v>67</v>
      </c>
      <c r="Z76" s="238" t="s">
        <v>193</v>
      </c>
      <c r="AA76" s="238"/>
      <c r="AB76" s="238"/>
      <c r="AC76" s="238"/>
      <c r="AD76" s="238"/>
      <c r="AE76" s="238"/>
      <c r="AF76" s="238"/>
      <c r="AG76" s="127"/>
      <c r="AH76" s="127"/>
      <c r="AI76" s="127"/>
      <c r="AJ76" s="127"/>
      <c r="AK76" s="127"/>
      <c r="AT76" s="74"/>
      <c r="AU76" s="74"/>
      <c r="AV76" s="74"/>
      <c r="AW76" s="74"/>
    </row>
    <row r="77" spans="1:49" s="45" customFormat="1" ht="37.15" customHeight="1" thickBot="1">
      <c r="A77" s="155"/>
      <c r="B77" s="43"/>
      <c r="C77" s="43"/>
      <c r="D77" s="43"/>
      <c r="E77" s="235" t="s">
        <v>144</v>
      </c>
      <c r="F77" s="235"/>
      <c r="G77" s="235" t="s">
        <v>126</v>
      </c>
      <c r="H77" s="235"/>
      <c r="I77" s="235" t="s">
        <v>95</v>
      </c>
      <c r="J77" s="235"/>
      <c r="K77" s="235" t="s">
        <v>96</v>
      </c>
      <c r="L77" s="235"/>
      <c r="M77" s="235" t="s">
        <v>97</v>
      </c>
      <c r="N77" s="235"/>
      <c r="O77" s="235" t="s">
        <v>98</v>
      </c>
      <c r="P77" s="235"/>
      <c r="Q77" s="235" t="s">
        <v>99</v>
      </c>
      <c r="R77" s="235"/>
      <c r="S77" s="235" t="s">
        <v>154</v>
      </c>
      <c r="T77" s="235"/>
      <c r="U77" s="235" t="s">
        <v>138</v>
      </c>
      <c r="V77" s="235"/>
      <c r="W77" s="235" t="s">
        <v>168</v>
      </c>
      <c r="X77" s="235"/>
      <c r="Y77" s="235" t="s">
        <v>102</v>
      </c>
      <c r="Z77" s="235"/>
      <c r="AA77" s="235" t="s">
        <v>103</v>
      </c>
      <c r="AB77" s="235"/>
      <c r="AC77" s="241" t="s">
        <v>111</v>
      </c>
      <c r="AD77" s="242"/>
      <c r="AE77" s="235" t="s">
        <v>104</v>
      </c>
      <c r="AF77" s="235"/>
      <c r="AG77" s="235" t="s">
        <v>119</v>
      </c>
      <c r="AH77" s="235"/>
      <c r="AI77" s="235" t="s">
        <v>105</v>
      </c>
      <c r="AJ77" s="235"/>
      <c r="AK77" s="235" t="s">
        <v>90</v>
      </c>
      <c r="AL77" s="235"/>
      <c r="AM77" s="235" t="s">
        <v>91</v>
      </c>
      <c r="AN77" s="235"/>
      <c r="AO77" s="235" t="s">
        <v>92</v>
      </c>
      <c r="AP77" s="235"/>
      <c r="AQ77" s="235" t="s">
        <v>93</v>
      </c>
      <c r="AR77" s="235"/>
      <c r="AS77" s="235" t="s">
        <v>124</v>
      </c>
      <c r="AT77" s="235"/>
      <c r="AU77" s="224" t="s">
        <v>162</v>
      </c>
      <c r="AV77" s="139"/>
    </row>
    <row r="78" spans="1:49" s="69" customFormat="1" ht="30" customHeight="1" thickBot="1">
      <c r="A78" s="155"/>
      <c r="B78" s="239"/>
      <c r="C78" s="239"/>
      <c r="D78" s="239"/>
      <c r="E78" s="240" t="s">
        <v>94</v>
      </c>
      <c r="F78" s="240"/>
      <c r="G78" s="236">
        <f>COUNTIFS($E$13:$E$62, "&lt;&gt;", $G$13:$G$62, "&lt;&gt;")</f>
        <v>0</v>
      </c>
      <c r="H78" s="236"/>
      <c r="I78" s="236">
        <f>COUNTIFS($E$13:$E$62, "&lt;&gt;", $I$13:$I$62, "&lt;&gt;")</f>
        <v>0</v>
      </c>
      <c r="J78" s="236"/>
      <c r="K78" s="236">
        <f>COUNTIFS($E$13:$E$62, "&lt;&gt;", $K$13:$K$62, "&lt;&gt;")</f>
        <v>0</v>
      </c>
      <c r="L78" s="236"/>
      <c r="M78" s="236">
        <f>COUNTIFS($E$13:$E$62, "&lt;&gt;", $M$13:$M$62, "&lt;&gt;")</f>
        <v>0</v>
      </c>
      <c r="N78" s="236"/>
      <c r="O78" s="236">
        <f>COUNTIFS($E$13:$E$62, "&lt;&gt;", $O$13:$O$62, "&lt;&gt;")</f>
        <v>0</v>
      </c>
      <c r="P78" s="236"/>
      <c r="Q78" s="236">
        <f>COUNTIFS($E$13:$E$62, "&lt;&gt;", $Q$13:$Q$62, "&lt;&gt;")</f>
        <v>0</v>
      </c>
      <c r="R78" s="236"/>
      <c r="S78" s="236">
        <f>COUNTIFS($E$13:$E$62, "&lt;&gt;", $S$13:$S$62, "&lt;&gt;")</f>
        <v>0</v>
      </c>
      <c r="T78" s="236"/>
      <c r="U78" s="236">
        <f>COUNTIFS($E$13:$E$62, "&lt;&gt;", $U$13:$U$62, "&lt;&gt;")</f>
        <v>0</v>
      </c>
      <c r="V78" s="236"/>
      <c r="W78" s="236">
        <f>COUNTIFS($E$13:$E$62, "&lt;&gt;", $W$13:$W$62, "&lt;&gt;")</f>
        <v>0</v>
      </c>
      <c r="X78" s="236"/>
      <c r="Y78" s="236">
        <f>COUNTIFS($E$13:$E$62, "&lt;&gt;", $Y$13:$Y$62, "&lt;&gt;")</f>
        <v>0</v>
      </c>
      <c r="Z78" s="236"/>
      <c r="AA78" s="236">
        <f>COUNTIFS($E$13:$E$62, "&lt;&gt;", $AA$13:$AA$62, "&lt;&gt;")</f>
        <v>0</v>
      </c>
      <c r="AB78" s="236"/>
      <c r="AC78" s="236">
        <f>COUNTIFS($E$13:$E$62, "&lt;&gt;", $AC$13:$AC$62, "&lt;&gt;")</f>
        <v>0</v>
      </c>
      <c r="AD78" s="236"/>
      <c r="AE78" s="236">
        <f>COUNTIFS($E$13:$E$62, "&lt;&gt;", $AE$13:$AE$62, "&lt;&gt;")</f>
        <v>0</v>
      </c>
      <c r="AF78" s="236"/>
      <c r="AG78" s="236">
        <f>COUNTIFS($E$13:$E$62, "&lt;&gt;", $AG$13:$AG$62, "&lt;&gt;")</f>
        <v>0</v>
      </c>
      <c r="AH78" s="236"/>
      <c r="AI78" s="236">
        <f>COUNTIFS($E$13:$E$62, "&lt;&gt;", $AI$13:$AI$62, "&lt;&gt;")</f>
        <v>0</v>
      </c>
      <c r="AJ78" s="236"/>
      <c r="AK78" s="236">
        <f>COUNTIFS($E$13:$E$62, "&lt;&gt;", $AK$13:$AK$62, "&lt;&gt;")</f>
        <v>0</v>
      </c>
      <c r="AL78" s="236"/>
      <c r="AM78" s="236">
        <f>COUNTIFS($E$13:$E$62, "&lt;&gt;", $AM$13:$AM$62, "&lt;&gt;")</f>
        <v>0</v>
      </c>
      <c r="AN78" s="236"/>
      <c r="AO78" s="236">
        <f>COUNTIFS($E$13:$E$62, "&lt;&gt;", $AO$13:$AO$62, "&lt;&gt;")</f>
        <v>0</v>
      </c>
      <c r="AP78" s="236"/>
      <c r="AQ78" s="236">
        <f>COUNTIFS($E$13:$E$62, "&lt;&gt;", $AQ$13:$AQ$62, "&lt;&gt;")</f>
        <v>0</v>
      </c>
      <c r="AR78" s="236"/>
      <c r="AS78" s="236">
        <f>COUNTIFS($E$13:$E$62, "&lt;&gt;", $AS$13:$AS$62, "&lt;&gt;")</f>
        <v>0</v>
      </c>
      <c r="AT78" s="236"/>
      <c r="AU78" s="156">
        <f>COUNTIFS($E$13:$E$62, "&lt;&gt;", $AU$13:$AU$62, "&lt;&gt;")</f>
        <v>0</v>
      </c>
      <c r="AV78" s="157"/>
    </row>
    <row r="79" spans="1:49" s="45" customFormat="1" ht="13.15" customHeight="1">
      <c r="A79" s="155"/>
      <c r="B79" s="43"/>
      <c r="C79" s="43"/>
      <c r="D79" s="43"/>
      <c r="E79" s="44"/>
      <c r="F79" s="44"/>
    </row>
  </sheetData>
  <sheetProtection algorithmName="SHA-512" hashValue="RFosdn5ZFChL+DtDaOFaQn7vxzYj9VXmx0ACTvVMyPx7RhfNXAvGJ8suCPJ86E1EyWQjuX1szOquj+DSHUlaJA==" saltValue="+LFmjkI96kjUPqp3Rx76tQ==" spinCount="100000" sheet="1" formatColumns="0" formatRows="0" selectLockedCells="1"/>
  <mergeCells count="166">
    <mergeCell ref="D9:E9"/>
    <mergeCell ref="T7:V7"/>
    <mergeCell ref="W7:Z7"/>
    <mergeCell ref="AQ7:AV7"/>
    <mergeCell ref="W8:Z8"/>
    <mergeCell ref="AQ8:AV8"/>
    <mergeCell ref="A1:AV1"/>
    <mergeCell ref="A2:AV2"/>
    <mergeCell ref="A3:AV3"/>
    <mergeCell ref="A4:AV4"/>
    <mergeCell ref="T6:V6"/>
    <mergeCell ref="W6:Z6"/>
    <mergeCell ref="AQ6:AV6"/>
    <mergeCell ref="S8:V8"/>
    <mergeCell ref="D5:J5"/>
    <mergeCell ref="D6:J6"/>
    <mergeCell ref="D7:J7"/>
    <mergeCell ref="D8:J8"/>
    <mergeCell ref="U10:V10"/>
    <mergeCell ref="W10:X10"/>
    <mergeCell ref="G11:H11"/>
    <mergeCell ref="I11:J11"/>
    <mergeCell ref="K11:L11"/>
    <mergeCell ref="M11:N11"/>
    <mergeCell ref="O11:P11"/>
    <mergeCell ref="Q11:R11"/>
    <mergeCell ref="W9:Z9"/>
    <mergeCell ref="I9:J9"/>
    <mergeCell ref="R9:V9"/>
    <mergeCell ref="F9:H9"/>
    <mergeCell ref="AQ11:AR11"/>
    <mergeCell ref="AS11:AT11"/>
    <mergeCell ref="B12:D12"/>
    <mergeCell ref="B64:F64"/>
    <mergeCell ref="AE65:AU65"/>
    <mergeCell ref="AE66:AU66"/>
    <mergeCell ref="AE11:AF11"/>
    <mergeCell ref="AG11:AH11"/>
    <mergeCell ref="AI11:AJ11"/>
    <mergeCell ref="AK11:AL11"/>
    <mergeCell ref="AM11:AN11"/>
    <mergeCell ref="AO11:AP11"/>
    <mergeCell ref="S11:T11"/>
    <mergeCell ref="U11:V11"/>
    <mergeCell ref="W11:X11"/>
    <mergeCell ref="Y11:Z11"/>
    <mergeCell ref="AA11:AB11"/>
    <mergeCell ref="AC11:AD11"/>
    <mergeCell ref="AE67:AU67"/>
    <mergeCell ref="O68:W68"/>
    <mergeCell ref="Y68:AF68"/>
    <mergeCell ref="P69:Q69"/>
    <mergeCell ref="R69:S69"/>
    <mergeCell ref="T69:U69"/>
    <mergeCell ref="V69:W69"/>
    <mergeCell ref="Y69:Z69"/>
    <mergeCell ref="AA69:AB69"/>
    <mergeCell ref="AC69:AD69"/>
    <mergeCell ref="AE69:AF69"/>
    <mergeCell ref="AM69:AU69"/>
    <mergeCell ref="P70:Q70"/>
    <mergeCell ref="R70:S70"/>
    <mergeCell ref="T70:U70"/>
    <mergeCell ref="V70:W70"/>
    <mergeCell ref="Y70:Z70"/>
    <mergeCell ref="AA70:AB70"/>
    <mergeCell ref="AC70:AD70"/>
    <mergeCell ref="AE70:AF70"/>
    <mergeCell ref="AM70:AU70"/>
    <mergeCell ref="AP71:AQ71"/>
    <mergeCell ref="AR71:AT71"/>
    <mergeCell ref="P72:Q72"/>
    <mergeCell ref="R72:S72"/>
    <mergeCell ref="T72:U72"/>
    <mergeCell ref="V72:W72"/>
    <mergeCell ref="Y72:Z72"/>
    <mergeCell ref="AA72:AB72"/>
    <mergeCell ref="AC72:AD72"/>
    <mergeCell ref="AE72:AF72"/>
    <mergeCell ref="AM72:AO72"/>
    <mergeCell ref="AP72:AQ72"/>
    <mergeCell ref="AR72:AT72"/>
    <mergeCell ref="P71:Q71"/>
    <mergeCell ref="R71:S71"/>
    <mergeCell ref="T71:U71"/>
    <mergeCell ref="V71:W71"/>
    <mergeCell ref="Y71:Z71"/>
    <mergeCell ref="AA71:AB71"/>
    <mergeCell ref="AC71:AD71"/>
    <mergeCell ref="AE71:AF71"/>
    <mergeCell ref="AM71:AO71"/>
    <mergeCell ref="AP73:AQ73"/>
    <mergeCell ref="AR73:AT73"/>
    <mergeCell ref="P74:Q74"/>
    <mergeCell ref="R74:S74"/>
    <mergeCell ref="T74:U74"/>
    <mergeCell ref="V74:W74"/>
    <mergeCell ref="Y74:Z74"/>
    <mergeCell ref="AA74:AB74"/>
    <mergeCell ref="AC74:AD74"/>
    <mergeCell ref="AE74:AF74"/>
    <mergeCell ref="AM74:AO74"/>
    <mergeCell ref="AP74:AQ74"/>
    <mergeCell ref="P73:Q73"/>
    <mergeCell ref="R73:S73"/>
    <mergeCell ref="T73:U73"/>
    <mergeCell ref="V73:W73"/>
    <mergeCell ref="Y73:Z73"/>
    <mergeCell ref="AA73:AB73"/>
    <mergeCell ref="AC73:AD73"/>
    <mergeCell ref="AE73:AF73"/>
    <mergeCell ref="AM73:AO73"/>
    <mergeCell ref="B75:D75"/>
    <mergeCell ref="P75:Q75"/>
    <mergeCell ref="R75:S75"/>
    <mergeCell ref="T75:U75"/>
    <mergeCell ref="V75:W75"/>
    <mergeCell ref="Y75:Z75"/>
    <mergeCell ref="AA75:AB75"/>
    <mergeCell ref="AC75:AD75"/>
    <mergeCell ref="AE75:AF75"/>
    <mergeCell ref="P76:V76"/>
    <mergeCell ref="Z76:AF76"/>
    <mergeCell ref="E77:F77"/>
    <mergeCell ref="G77:H77"/>
    <mergeCell ref="I77:J77"/>
    <mergeCell ref="K77:L77"/>
    <mergeCell ref="M77:N77"/>
    <mergeCell ref="AS77:AT77"/>
    <mergeCell ref="B78:D78"/>
    <mergeCell ref="E78:F78"/>
    <mergeCell ref="G78:H78"/>
    <mergeCell ref="I78:J78"/>
    <mergeCell ref="K78:L78"/>
    <mergeCell ref="M78:N78"/>
    <mergeCell ref="AA77:AB77"/>
    <mergeCell ref="AC77:AD77"/>
    <mergeCell ref="AE77:AF77"/>
    <mergeCell ref="AG77:AH77"/>
    <mergeCell ref="AI77:AJ77"/>
    <mergeCell ref="AK77:AL77"/>
    <mergeCell ref="O77:P77"/>
    <mergeCell ref="Q77:R77"/>
    <mergeCell ref="S77:T77"/>
    <mergeCell ref="U77:V77"/>
    <mergeCell ref="W77:X77"/>
    <mergeCell ref="Y77:Z77"/>
    <mergeCell ref="O78:P78"/>
    <mergeCell ref="Q78:R78"/>
    <mergeCell ref="S78:T78"/>
    <mergeCell ref="U78:V78"/>
    <mergeCell ref="W78:X78"/>
    <mergeCell ref="Y78:Z78"/>
    <mergeCell ref="AM77:AN77"/>
    <mergeCell ref="AO77:AP77"/>
    <mergeCell ref="AQ77:AR77"/>
    <mergeCell ref="AM78:AN78"/>
    <mergeCell ref="AO78:AP78"/>
    <mergeCell ref="AQ78:AR78"/>
    <mergeCell ref="AS78:AT78"/>
    <mergeCell ref="AA78:AB78"/>
    <mergeCell ref="AC78:AD78"/>
    <mergeCell ref="AE78:AF78"/>
    <mergeCell ref="AG78:AH78"/>
    <mergeCell ref="AI78:AJ78"/>
    <mergeCell ref="AK78:AL78"/>
  </mergeCells>
  <conditionalFormatting sqref="B13:D62">
    <cfRule type="duplicateValues" dxfId="1" priority="11"/>
  </conditionalFormatting>
  <dataValidations count="6">
    <dataValidation type="whole" operator="notEqual" allowBlank="1" showInputMessage="1" showErrorMessage="1" sqref="AP72:AP73 K13:K62 AM13:AM62 AO13:AO62 AQ13:AQ62 G13:G62 I13:I62 AK13:AK62" xr:uid="{C297493D-F7FB-4D46-A352-FCDA659DAC49}">
      <formula1>0</formula1>
    </dataValidation>
    <dataValidation type="decimal" operator="notEqual" allowBlank="1" showInputMessage="1" showErrorMessage="1" sqref="U13:U62 AU13:AU62 AS13:AS62 M13:M62 O13:O62 Q13:Q62 S13:S62 W13:W62 Y13:Y62 AA13:AA62 AC13:AC62 AE13:AE62 AG13:AG62 AI13:AI62" xr:uid="{45BC246B-F4B2-452F-8D42-14C7F59FF156}">
      <formula1>0</formula1>
    </dataValidation>
    <dataValidation type="list" allowBlank="1" showInputMessage="1" showErrorMessage="1" sqref="F13:F62" xr:uid="{BB4899F8-6CB2-4DDF-888E-46E0121A7757}">
      <formula1>"CalWORKs, GR, START"</formula1>
    </dataValidation>
    <dataValidation type="list" allowBlank="1" showInputMessage="1" showErrorMessage="1" sqref="E13:E62" xr:uid="{9F14C71C-1600-419F-AB0E-CAE7D79CA486}">
      <formula1>"1, 2, 3, 4, 5"</formula1>
    </dataValidation>
    <dataValidation type="custom" showInputMessage="1" showErrorMessage="1" sqref="AR13:AR62" xr:uid="{E9F12C6A-C603-4624-B0D4-F5C3A80502A2}">
      <formula1>AR13&lt;(AQ13*44.00001)</formula1>
    </dataValidation>
    <dataValidation type="custom" showInputMessage="1" showErrorMessage="1" sqref="AP13:AP62" xr:uid="{5C0D99ED-DE82-49B1-936F-74CA5642FA0C}">
      <formula1>AP13&lt;(AO13*203.00001)</formula1>
    </dataValidation>
  </dataValidations>
  <printOptions horizontalCentered="1"/>
  <pageMargins left="0.25" right="0.25" top="0.5" bottom="0.5" header="0.2" footer="0.2"/>
  <pageSetup paperSize="5" scale="37" fitToHeight="5" orientation="landscape" r:id="rId1"/>
  <headerFooter alignWithMargins="0">
    <oddFooter>&amp;LDVSS_Form05, Rev. 8/2026&amp;C&amp;P of &amp;N</oddFooter>
  </headerFooter>
  <rowBreaks count="1" manualBreakCount="1">
    <brk id="64" max="46"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47863F-6DF8-4C64-8D7E-46D64AC94E23}">
  <sheetPr>
    <pageSetUpPr fitToPage="1"/>
  </sheetPr>
  <dimension ref="A1:AV69"/>
  <sheetViews>
    <sheetView showGridLines="0" view="pageBreakPreview" zoomScale="85" zoomScaleNormal="100" zoomScaleSheetLayoutView="85" zoomScalePageLayoutView="110" workbookViewId="0">
      <pane xSplit="5" ySplit="12" topLeftCell="I30" activePane="bottomRight" state="frozen"/>
      <selection pane="topRight" activeCell="F1" sqref="F1"/>
      <selection pane="bottomLeft" activeCell="A13" sqref="A13"/>
      <selection pane="bottomRight" activeCell="K65" sqref="K65"/>
    </sheetView>
  </sheetViews>
  <sheetFormatPr defaultColWidth="3.3984375" defaultRowHeight="13.15"/>
  <cols>
    <col min="1" max="1" width="6.3984375" style="40" customWidth="1"/>
    <col min="2" max="2" width="16.59765625" style="42" customWidth="1"/>
    <col min="3" max="3" width="14.59765625" style="42" customWidth="1"/>
    <col min="4" max="4" width="9" style="49" customWidth="1"/>
    <col min="5" max="5" width="12.1328125" style="49" customWidth="1"/>
    <col min="6" max="6" width="6.59765625" style="39" customWidth="1"/>
    <col min="7" max="7" width="11.59765625" style="39" customWidth="1"/>
    <col min="8" max="8" width="6.59765625" style="39" customWidth="1"/>
    <col min="9" max="9" width="11.59765625" style="39" customWidth="1"/>
    <col min="10" max="10" width="6.59765625" style="39" customWidth="1"/>
    <col min="11" max="11" width="11.59765625" style="39" customWidth="1"/>
    <col min="12" max="12" width="6.59765625" style="39" customWidth="1"/>
    <col min="13" max="13" width="11.59765625" style="39" customWidth="1"/>
    <col min="14" max="14" width="6.59765625" style="39" customWidth="1"/>
    <col min="15" max="15" width="11.59765625" style="39" customWidth="1"/>
    <col min="16" max="16" width="6.59765625" style="39" customWidth="1"/>
    <col min="17" max="17" width="11.59765625" style="39" customWidth="1"/>
    <col min="18" max="18" width="6.59765625" style="39" customWidth="1"/>
    <col min="19" max="19" width="11.59765625" style="39" customWidth="1"/>
    <col min="20" max="20" width="6.59765625" style="39" customWidth="1"/>
    <col min="21" max="21" width="13.265625" style="39" customWidth="1"/>
    <col min="22" max="22" width="6.59765625" style="39" customWidth="1"/>
    <col min="23" max="23" width="13.265625" style="39" customWidth="1"/>
    <col min="24" max="24" width="6.59765625" style="39" customWidth="1"/>
    <col min="25" max="25" width="11.59765625" style="39" customWidth="1"/>
    <col min="26" max="26" width="6.59765625" style="39" customWidth="1"/>
    <col min="27" max="27" width="11.59765625" style="39" customWidth="1"/>
    <col min="28" max="28" width="6.59765625" style="39" customWidth="1"/>
    <col min="29" max="29" width="11.59765625" style="39" customWidth="1"/>
    <col min="30" max="30" width="6.59765625" style="39" customWidth="1"/>
    <col min="31" max="31" width="11.59765625" style="39" customWidth="1"/>
    <col min="32" max="32" width="6.59765625" style="39" customWidth="1"/>
    <col min="33" max="33" width="11.59765625" style="39" customWidth="1"/>
    <col min="34" max="34" width="6.59765625" style="39" customWidth="1"/>
    <col min="35" max="35" width="11.59765625" style="39" customWidth="1"/>
    <col min="36" max="36" width="6.59765625" style="39" customWidth="1"/>
    <col min="37" max="37" width="11.59765625" style="39" customWidth="1"/>
    <col min="38" max="38" width="6.59765625" style="39" customWidth="1"/>
    <col min="39" max="39" width="12.73046875" style="39" customWidth="1"/>
    <col min="40" max="40" width="6.59765625" style="39" customWidth="1"/>
    <col min="41" max="41" width="11.59765625" style="39" customWidth="1"/>
    <col min="42" max="42" width="6.59765625" style="39" customWidth="1"/>
    <col min="43" max="43" width="11.59765625" style="39" customWidth="1"/>
    <col min="44" max="44" width="6.59765625" style="39" customWidth="1"/>
    <col min="45" max="45" width="11.59765625" style="39" customWidth="1"/>
    <col min="46" max="46" width="13.73046875" style="39" customWidth="1"/>
    <col min="47" max="47" width="17.73046875" style="39" customWidth="1"/>
    <col min="48" max="48" width="16.265625" style="39" customWidth="1"/>
    <col min="49" max="255" width="3.3984375" style="39" customWidth="1"/>
    <col min="256" max="16384" width="3.3984375" style="39"/>
  </cols>
  <sheetData>
    <row r="1" spans="1:48" ht="15">
      <c r="A1" s="323" t="s">
        <v>145</v>
      </c>
      <c r="B1" s="323"/>
      <c r="C1" s="323"/>
      <c r="D1" s="323"/>
      <c r="E1" s="323"/>
      <c r="F1" s="323"/>
      <c r="G1" s="323"/>
      <c r="H1" s="323"/>
      <c r="I1" s="323"/>
      <c r="J1" s="323"/>
      <c r="K1" s="323"/>
      <c r="L1" s="323"/>
      <c r="M1" s="323"/>
      <c r="N1" s="323"/>
      <c r="O1" s="323"/>
      <c r="P1" s="323"/>
      <c r="Q1" s="323"/>
      <c r="R1" s="323"/>
      <c r="S1" s="323"/>
      <c r="T1" s="323"/>
      <c r="U1" s="323"/>
      <c r="V1" s="323"/>
      <c r="W1" s="323"/>
      <c r="X1" s="323"/>
      <c r="Y1" s="323"/>
      <c r="Z1" s="323"/>
      <c r="AA1" s="323"/>
      <c r="AB1" s="323"/>
      <c r="AC1" s="323"/>
      <c r="AD1" s="323"/>
      <c r="AE1" s="323"/>
      <c r="AF1" s="323"/>
      <c r="AG1" s="323"/>
      <c r="AH1" s="323"/>
      <c r="AI1" s="323"/>
      <c r="AJ1" s="323"/>
      <c r="AK1" s="323"/>
      <c r="AL1" s="323"/>
      <c r="AM1" s="323"/>
      <c r="AN1" s="323"/>
      <c r="AO1" s="323"/>
      <c r="AP1" s="323"/>
      <c r="AQ1" s="323"/>
      <c r="AR1" s="323"/>
      <c r="AS1" s="323"/>
      <c r="AT1" s="323"/>
      <c r="AU1" s="323"/>
      <c r="AV1" s="135"/>
    </row>
    <row r="2" spans="1:48" ht="15">
      <c r="A2" s="323" t="s">
        <v>86</v>
      </c>
      <c r="B2" s="323"/>
      <c r="C2" s="323"/>
      <c r="D2" s="323"/>
      <c r="E2" s="323"/>
      <c r="F2" s="323"/>
      <c r="G2" s="323"/>
      <c r="H2" s="323"/>
      <c r="I2" s="323"/>
      <c r="J2" s="323"/>
      <c r="K2" s="323"/>
      <c r="L2" s="323"/>
      <c r="M2" s="323"/>
      <c r="N2" s="323"/>
      <c r="O2" s="323"/>
      <c r="P2" s="323"/>
      <c r="Q2" s="323"/>
      <c r="R2" s="323"/>
      <c r="S2" s="323"/>
      <c r="T2" s="323"/>
      <c r="U2" s="323"/>
      <c r="V2" s="323"/>
      <c r="W2" s="323"/>
      <c r="X2" s="323"/>
      <c r="Y2" s="323"/>
      <c r="Z2" s="323"/>
      <c r="AA2" s="323"/>
      <c r="AB2" s="323"/>
      <c r="AC2" s="323"/>
      <c r="AD2" s="323"/>
      <c r="AE2" s="323"/>
      <c r="AF2" s="323"/>
      <c r="AG2" s="323"/>
      <c r="AH2" s="323"/>
      <c r="AI2" s="323"/>
      <c r="AJ2" s="323"/>
      <c r="AK2" s="323"/>
      <c r="AL2" s="323"/>
      <c r="AM2" s="323"/>
      <c r="AN2" s="323"/>
      <c r="AO2" s="323"/>
      <c r="AP2" s="323"/>
      <c r="AQ2" s="323"/>
      <c r="AR2" s="323"/>
      <c r="AS2" s="323"/>
      <c r="AT2" s="323"/>
      <c r="AU2" s="323"/>
      <c r="AV2" s="135"/>
    </row>
    <row r="3" spans="1:48" ht="15">
      <c r="A3" s="323" t="s">
        <v>57</v>
      </c>
      <c r="B3" s="323"/>
      <c r="C3" s="323"/>
      <c r="D3" s="323"/>
      <c r="E3" s="323"/>
      <c r="F3" s="323"/>
      <c r="G3" s="323"/>
      <c r="H3" s="323"/>
      <c r="I3" s="323"/>
      <c r="J3" s="323"/>
      <c r="K3" s="323"/>
      <c r="L3" s="323"/>
      <c r="M3" s="323"/>
      <c r="N3" s="323"/>
      <c r="O3" s="323"/>
      <c r="P3" s="323"/>
      <c r="Q3" s="323"/>
      <c r="R3" s="323"/>
      <c r="S3" s="323"/>
      <c r="T3" s="323"/>
      <c r="U3" s="323"/>
      <c r="V3" s="323"/>
      <c r="W3" s="323"/>
      <c r="X3" s="323"/>
      <c r="Y3" s="323"/>
      <c r="Z3" s="323"/>
      <c r="AA3" s="323"/>
      <c r="AB3" s="323"/>
      <c r="AC3" s="323"/>
      <c r="AD3" s="323"/>
      <c r="AE3" s="323"/>
      <c r="AF3" s="323"/>
      <c r="AG3" s="323"/>
      <c r="AH3" s="323"/>
      <c r="AI3" s="323"/>
      <c r="AJ3" s="323"/>
      <c r="AK3" s="323"/>
      <c r="AL3" s="323"/>
      <c r="AM3" s="323"/>
      <c r="AN3" s="323"/>
      <c r="AO3" s="323"/>
      <c r="AP3" s="323"/>
      <c r="AQ3" s="323"/>
      <c r="AR3" s="323"/>
      <c r="AS3" s="323"/>
      <c r="AT3" s="323"/>
      <c r="AU3" s="323"/>
      <c r="AV3" s="135"/>
    </row>
    <row r="4" spans="1:48" ht="4.5" customHeight="1">
      <c r="A4" s="324"/>
      <c r="B4" s="324"/>
      <c r="C4" s="324"/>
      <c r="D4" s="324"/>
      <c r="E4" s="324"/>
      <c r="F4" s="324"/>
      <c r="G4" s="324"/>
      <c r="H4" s="324"/>
      <c r="I4" s="324"/>
      <c r="J4" s="324"/>
      <c r="K4" s="324"/>
      <c r="L4" s="324"/>
      <c r="M4" s="324"/>
      <c r="N4" s="324"/>
      <c r="O4" s="324"/>
      <c r="P4" s="324"/>
      <c r="Q4" s="324"/>
      <c r="R4" s="324"/>
      <c r="S4" s="324"/>
      <c r="T4" s="324"/>
      <c r="U4" s="324"/>
      <c r="V4" s="324"/>
      <c r="W4" s="324"/>
      <c r="X4" s="324"/>
      <c r="Y4" s="324"/>
      <c r="Z4" s="324"/>
      <c r="AA4" s="324"/>
      <c r="AB4" s="324"/>
      <c r="AC4" s="324"/>
      <c r="AD4" s="324"/>
      <c r="AE4" s="324"/>
      <c r="AF4" s="324"/>
      <c r="AG4" s="324"/>
      <c r="AH4" s="324"/>
      <c r="AI4" s="324"/>
      <c r="AJ4" s="324"/>
      <c r="AK4" s="324"/>
      <c r="AL4" s="324"/>
      <c r="AM4" s="324"/>
      <c r="AN4" s="324"/>
      <c r="AO4" s="324"/>
      <c r="AP4" s="324"/>
      <c r="AQ4" s="324"/>
      <c r="AR4" s="324"/>
      <c r="AS4" s="324"/>
      <c r="AT4" s="324"/>
      <c r="AU4" s="324"/>
      <c r="AV4" s="136"/>
    </row>
    <row r="5" spans="1:48" ht="23.25" customHeight="1">
      <c r="B5" s="41" t="s">
        <v>0</v>
      </c>
      <c r="D5" s="327"/>
      <c r="E5" s="327"/>
      <c r="F5" s="327"/>
      <c r="G5" s="327"/>
      <c r="H5" s="327"/>
      <c r="AU5" s="22"/>
      <c r="AV5" s="22"/>
    </row>
    <row r="6" spans="1:48" ht="23.25" customHeight="1">
      <c r="B6" s="41" t="s">
        <v>1</v>
      </c>
      <c r="D6" s="327"/>
      <c r="E6" s="327"/>
      <c r="F6" s="327"/>
      <c r="G6" s="327"/>
      <c r="H6" s="327"/>
      <c r="I6" s="43"/>
      <c r="J6" s="43"/>
      <c r="K6" s="43"/>
      <c r="L6" s="301" t="s">
        <v>34</v>
      </c>
      <c r="M6" s="301"/>
      <c r="N6" s="301"/>
      <c r="O6" s="347">
        <f>AU57</f>
        <v>0</v>
      </c>
      <c r="P6" s="347"/>
      <c r="Q6" s="347"/>
      <c r="R6" s="347"/>
      <c r="Z6" s="43"/>
      <c r="AB6" s="43"/>
      <c r="AC6" s="43"/>
      <c r="AD6" s="43"/>
      <c r="AE6" s="43"/>
      <c r="AF6" s="43"/>
      <c r="AG6" s="43"/>
      <c r="AH6" s="44"/>
      <c r="AI6" s="43"/>
      <c r="AJ6" s="44"/>
      <c r="AK6" s="131" t="s">
        <v>46</v>
      </c>
      <c r="AL6" s="326"/>
      <c r="AM6" s="326"/>
      <c r="AN6" s="326"/>
      <c r="AO6" s="326"/>
      <c r="AP6" s="326"/>
      <c r="AQ6" s="326"/>
      <c r="AU6" s="22"/>
      <c r="AV6" s="22"/>
    </row>
    <row r="7" spans="1:48" ht="23.25" customHeight="1">
      <c r="D7" s="327"/>
      <c r="E7" s="327"/>
      <c r="F7" s="327"/>
      <c r="G7" s="327"/>
      <c r="H7" s="327"/>
      <c r="I7" s="43"/>
      <c r="J7" s="43"/>
      <c r="K7" s="43"/>
      <c r="L7" s="301" t="s">
        <v>24</v>
      </c>
      <c r="M7" s="301"/>
      <c r="N7" s="301"/>
      <c r="O7" s="343"/>
      <c r="P7" s="343"/>
      <c r="Q7" s="343"/>
      <c r="R7" s="343"/>
      <c r="Z7" s="45"/>
      <c r="AA7" s="45"/>
      <c r="AB7" s="45"/>
      <c r="AC7" s="45"/>
      <c r="AD7" s="45"/>
      <c r="AE7" s="45"/>
      <c r="AF7" s="45"/>
      <c r="AG7" s="45"/>
      <c r="AH7" s="45"/>
      <c r="AI7" s="45"/>
      <c r="AJ7" s="45"/>
      <c r="AK7" s="131" t="s">
        <v>58</v>
      </c>
      <c r="AL7" s="321"/>
      <c r="AM7" s="321"/>
      <c r="AN7" s="321"/>
      <c r="AO7" s="321"/>
      <c r="AP7" s="321"/>
      <c r="AQ7" s="321"/>
      <c r="AU7" s="22"/>
      <c r="AV7" s="22"/>
    </row>
    <row r="8" spans="1:48" ht="25.5" customHeight="1">
      <c r="B8" s="42" t="s">
        <v>26</v>
      </c>
      <c r="D8" s="327"/>
      <c r="E8" s="327"/>
      <c r="F8" s="327"/>
      <c r="G8" s="327"/>
      <c r="H8" s="327"/>
      <c r="I8" s="43"/>
      <c r="J8" s="43"/>
      <c r="K8" s="43"/>
      <c r="L8" s="301" t="s">
        <v>35</v>
      </c>
      <c r="M8" s="301"/>
      <c r="N8" s="301"/>
      <c r="O8" s="320"/>
      <c r="P8" s="320"/>
      <c r="Q8" s="320"/>
      <c r="R8" s="320"/>
      <c r="Z8" s="43"/>
      <c r="AB8" s="43"/>
      <c r="AC8" s="43"/>
      <c r="AD8" s="43"/>
      <c r="AE8" s="43"/>
      <c r="AF8" s="43"/>
      <c r="AG8" s="43"/>
      <c r="AH8" s="44"/>
      <c r="AI8" s="43"/>
      <c r="AJ8" s="44"/>
      <c r="AK8" s="131" t="s">
        <v>59</v>
      </c>
      <c r="AL8" s="322"/>
      <c r="AM8" s="322"/>
      <c r="AN8" s="322"/>
      <c r="AO8" s="322"/>
      <c r="AP8" s="322"/>
      <c r="AQ8" s="322"/>
      <c r="AR8" s="46"/>
      <c r="AS8" s="46"/>
      <c r="AT8" s="46"/>
      <c r="AU8" s="22"/>
      <c r="AV8" s="22"/>
    </row>
    <row r="9" spans="1:48" ht="24" customHeight="1">
      <c r="B9" s="42" t="s">
        <v>23</v>
      </c>
      <c r="D9" s="339"/>
      <c r="E9" s="339"/>
      <c r="F9" s="339"/>
      <c r="G9" s="339"/>
      <c r="H9" s="339"/>
      <c r="I9" s="45"/>
      <c r="J9" s="45"/>
      <c r="K9" s="45"/>
      <c r="L9" s="45"/>
      <c r="M9" s="45"/>
      <c r="N9" s="45"/>
      <c r="Z9" s="45"/>
      <c r="AA9" s="45"/>
      <c r="AB9" s="45"/>
      <c r="AC9" s="45"/>
      <c r="AD9" s="45"/>
      <c r="AE9" s="45"/>
      <c r="AF9" s="45"/>
      <c r="AG9" s="45"/>
      <c r="AH9" s="45"/>
      <c r="AI9" s="45"/>
      <c r="AJ9" s="45"/>
      <c r="AK9" s="47"/>
      <c r="AU9" s="48"/>
      <c r="AV9" s="48"/>
    </row>
    <row r="10" spans="1:48" ht="14.65" customHeight="1" thickBot="1">
      <c r="T10" s="400" t="s">
        <v>141</v>
      </c>
      <c r="U10" s="400"/>
      <c r="V10" s="400" t="s">
        <v>142</v>
      </c>
      <c r="W10" s="400"/>
      <c r="AN10" s="145" t="s">
        <v>140</v>
      </c>
      <c r="AO10" s="128"/>
      <c r="AP10" s="128"/>
      <c r="AQ10" s="128"/>
    </row>
    <row r="11" spans="1:48" ht="85.15" customHeight="1" thickBot="1">
      <c r="B11" s="133" t="s">
        <v>6</v>
      </c>
      <c r="C11" s="133" t="s">
        <v>52</v>
      </c>
      <c r="D11" s="79" t="s">
        <v>63</v>
      </c>
      <c r="E11" s="79" t="s">
        <v>54</v>
      </c>
      <c r="F11" s="340" t="s">
        <v>116</v>
      </c>
      <c r="G11" s="340"/>
      <c r="H11" s="340" t="s">
        <v>87</v>
      </c>
      <c r="I11" s="340"/>
      <c r="J11" s="340" t="s">
        <v>88</v>
      </c>
      <c r="K11" s="340"/>
      <c r="L11" s="340" t="s">
        <v>117</v>
      </c>
      <c r="M11" s="340"/>
      <c r="N11" s="341" t="s">
        <v>60</v>
      </c>
      <c r="O11" s="342"/>
      <c r="P11" s="340" t="s">
        <v>61</v>
      </c>
      <c r="Q11" s="340"/>
      <c r="R11" s="340" t="s">
        <v>132</v>
      </c>
      <c r="S11" s="340"/>
      <c r="T11" s="352" t="s">
        <v>137</v>
      </c>
      <c r="U11" s="352"/>
      <c r="V11" s="350" t="s">
        <v>139</v>
      </c>
      <c r="W11" s="351"/>
      <c r="X11" s="340" t="s">
        <v>62</v>
      </c>
      <c r="Y11" s="340"/>
      <c r="Z11" s="341" t="s">
        <v>128</v>
      </c>
      <c r="AA11" s="342"/>
      <c r="AB11" s="340" t="s">
        <v>130</v>
      </c>
      <c r="AC11" s="340"/>
      <c r="AD11" s="340" t="s">
        <v>129</v>
      </c>
      <c r="AE11" s="340"/>
      <c r="AF11" s="340" t="s">
        <v>118</v>
      </c>
      <c r="AG11" s="340"/>
      <c r="AH11" s="340" t="s">
        <v>131</v>
      </c>
      <c r="AI11" s="340"/>
      <c r="AJ11" s="340" t="s">
        <v>81</v>
      </c>
      <c r="AK11" s="340"/>
      <c r="AL11" s="340" t="s">
        <v>107</v>
      </c>
      <c r="AM11" s="340"/>
      <c r="AN11" s="340" t="s">
        <v>84</v>
      </c>
      <c r="AO11" s="340"/>
      <c r="AP11" s="340" t="s">
        <v>106</v>
      </c>
      <c r="AQ11" s="340"/>
      <c r="AR11" s="340" t="s">
        <v>127</v>
      </c>
      <c r="AS11" s="340"/>
      <c r="AT11" s="134" t="s">
        <v>89</v>
      </c>
      <c r="AU11" s="133" t="s">
        <v>18</v>
      </c>
      <c r="AV11" s="22"/>
    </row>
    <row r="12" spans="1:48" s="23" customFormat="1" ht="35.65" customHeight="1" thickBot="1">
      <c r="A12" s="21"/>
      <c r="B12" s="348"/>
      <c r="C12" s="349"/>
      <c r="D12" s="80"/>
      <c r="E12" s="80"/>
      <c r="F12" s="146" t="s">
        <v>143</v>
      </c>
      <c r="G12" s="81">
        <v>133</v>
      </c>
      <c r="H12" s="146" t="s">
        <v>143</v>
      </c>
      <c r="I12" s="81">
        <v>97</v>
      </c>
      <c r="J12" s="146" t="s">
        <v>143</v>
      </c>
      <c r="K12" s="81">
        <v>87</v>
      </c>
      <c r="L12" s="82" t="s">
        <v>3</v>
      </c>
      <c r="M12" s="81">
        <v>91</v>
      </c>
      <c r="N12" s="82" t="s">
        <v>3</v>
      </c>
      <c r="O12" s="83">
        <v>120</v>
      </c>
      <c r="P12" s="82" t="s">
        <v>3</v>
      </c>
      <c r="Q12" s="83">
        <v>134</v>
      </c>
      <c r="R12" s="82" t="s">
        <v>3</v>
      </c>
      <c r="S12" s="83">
        <v>150</v>
      </c>
      <c r="T12" s="82" t="s">
        <v>3</v>
      </c>
      <c r="U12" s="83">
        <v>58</v>
      </c>
      <c r="V12" s="82" t="s">
        <v>3</v>
      </c>
      <c r="W12" s="83">
        <v>55</v>
      </c>
      <c r="X12" s="82" t="s">
        <v>3</v>
      </c>
      <c r="Y12" s="83">
        <v>91</v>
      </c>
      <c r="Z12" s="82" t="s">
        <v>3</v>
      </c>
      <c r="AA12" s="83">
        <v>55</v>
      </c>
      <c r="AB12" s="82" t="s">
        <v>3</v>
      </c>
      <c r="AC12" s="83">
        <v>55</v>
      </c>
      <c r="AD12" s="82" t="s">
        <v>3</v>
      </c>
      <c r="AE12" s="83">
        <v>55</v>
      </c>
      <c r="AF12" s="82" t="s">
        <v>3</v>
      </c>
      <c r="AG12" s="83">
        <v>91</v>
      </c>
      <c r="AH12" s="84" t="s">
        <v>3</v>
      </c>
      <c r="AI12" s="83">
        <v>84</v>
      </c>
      <c r="AJ12" s="146" t="s">
        <v>143</v>
      </c>
      <c r="AK12" s="85">
        <v>103</v>
      </c>
      <c r="AL12" s="146" t="s">
        <v>143</v>
      </c>
      <c r="AM12" s="83">
        <v>23</v>
      </c>
      <c r="AN12" s="146" t="s">
        <v>143</v>
      </c>
      <c r="AO12" s="140" t="s">
        <v>135</v>
      </c>
      <c r="AP12" s="146" t="s">
        <v>143</v>
      </c>
      <c r="AQ12" s="140" t="s">
        <v>136</v>
      </c>
      <c r="AR12" s="86" t="s">
        <v>3</v>
      </c>
      <c r="AS12" s="87">
        <v>27</v>
      </c>
      <c r="AT12" s="84" t="s">
        <v>4</v>
      </c>
      <c r="AU12" s="144"/>
      <c r="AV12" s="22"/>
    </row>
    <row r="13" spans="1:48" ht="13.9">
      <c r="A13" s="50">
        <v>1</v>
      </c>
      <c r="B13" s="20"/>
      <c r="C13" s="51"/>
      <c r="D13" s="52"/>
      <c r="E13" s="53"/>
      <c r="F13" s="54"/>
      <c r="G13" s="88">
        <f t="shared" ref="G13:G52" si="0">F13*$G$12</f>
        <v>0</v>
      </c>
      <c r="H13" s="54"/>
      <c r="I13" s="88">
        <f t="shared" ref="I13:I52" si="1">H13*$I$12</f>
        <v>0</v>
      </c>
      <c r="J13" s="54"/>
      <c r="K13" s="88">
        <f t="shared" ref="K13:K52" si="2">J13*$K$12</f>
        <v>0</v>
      </c>
      <c r="L13" s="54"/>
      <c r="M13" s="88">
        <f>L13*$M$12</f>
        <v>0</v>
      </c>
      <c r="N13" s="54"/>
      <c r="O13" s="88">
        <f t="shared" ref="O13:O52" si="3">N13*$O$12</f>
        <v>0</v>
      </c>
      <c r="P13" s="54"/>
      <c r="Q13" s="88">
        <f>P13*$Q$12</f>
        <v>0</v>
      </c>
      <c r="R13" s="54"/>
      <c r="S13" s="88">
        <f t="shared" ref="S13:S52" si="4">R13*$S$12</f>
        <v>0</v>
      </c>
      <c r="T13" s="54"/>
      <c r="U13" s="88">
        <f>T13*$W$12</f>
        <v>0</v>
      </c>
      <c r="V13" s="54"/>
      <c r="W13" s="88">
        <f>V13*$W$12</f>
        <v>0</v>
      </c>
      <c r="X13" s="54"/>
      <c r="Y13" s="88">
        <f>X13*$Y$12</f>
        <v>0</v>
      </c>
      <c r="Z13" s="54"/>
      <c r="AA13" s="88">
        <f>Z13*$AA$12</f>
        <v>0</v>
      </c>
      <c r="AB13" s="54"/>
      <c r="AC13" s="88">
        <f>AB13*$AE$12</f>
        <v>0</v>
      </c>
      <c r="AD13" s="54"/>
      <c r="AE13" s="88">
        <f>AD13*$AE$12</f>
        <v>0</v>
      </c>
      <c r="AF13" s="54"/>
      <c r="AG13" s="88">
        <f>AF13*$AG$12</f>
        <v>0</v>
      </c>
      <c r="AH13" s="54"/>
      <c r="AI13" s="88">
        <f>AH13*$AI$12</f>
        <v>0</v>
      </c>
      <c r="AJ13" s="54"/>
      <c r="AK13" s="88">
        <f>AJ13*$AK$12</f>
        <v>0</v>
      </c>
      <c r="AL13" s="54"/>
      <c r="AM13" s="88">
        <f t="shared" ref="AM13" si="5">AL13*$AM$12</f>
        <v>0</v>
      </c>
      <c r="AN13" s="54"/>
      <c r="AO13" s="88"/>
      <c r="AP13" s="54"/>
      <c r="AQ13" s="88"/>
      <c r="AR13" s="54"/>
      <c r="AS13" s="88">
        <f>AR13*$AS$12</f>
        <v>0</v>
      </c>
      <c r="AT13" s="55"/>
      <c r="AU13" s="143">
        <f t="shared" ref="AU13:AU52" si="6">SUM(G13,I13,K13,M13,O13,Q13,S13,W13,Y13,AA13,AE13,AK13,AM13,AS13,AT13,AO13,AQ13,AI13)+AC13+AG13</f>
        <v>0</v>
      </c>
      <c r="AV13" s="56"/>
    </row>
    <row r="14" spans="1:48" ht="13.9">
      <c r="A14" s="50">
        <v>2</v>
      </c>
      <c r="B14" s="20"/>
      <c r="C14" s="51"/>
      <c r="D14" s="52"/>
      <c r="E14" s="53"/>
      <c r="F14" s="54"/>
      <c r="G14" s="88">
        <f t="shared" si="0"/>
        <v>0</v>
      </c>
      <c r="H14" s="54"/>
      <c r="I14" s="88">
        <f t="shared" si="1"/>
        <v>0</v>
      </c>
      <c r="J14" s="54"/>
      <c r="K14" s="88">
        <f t="shared" si="2"/>
        <v>0</v>
      </c>
      <c r="L14" s="54"/>
      <c r="M14" s="88">
        <f t="shared" ref="M14:M52" si="7">L14*$M$12</f>
        <v>0</v>
      </c>
      <c r="N14" s="54"/>
      <c r="O14" s="88">
        <f t="shared" si="3"/>
        <v>0</v>
      </c>
      <c r="P14" s="54"/>
      <c r="Q14" s="88">
        <f t="shared" ref="Q14:Q52" si="8">P14*$Q$12</f>
        <v>0</v>
      </c>
      <c r="R14" s="54"/>
      <c r="S14" s="88">
        <f t="shared" si="4"/>
        <v>0</v>
      </c>
      <c r="T14" s="54"/>
      <c r="U14" s="88">
        <f t="shared" ref="U14:U52" si="9">T14*$W$12</f>
        <v>0</v>
      </c>
      <c r="V14" s="54"/>
      <c r="W14" s="88">
        <f t="shared" ref="W14:W52" si="10">V14*$W$12</f>
        <v>0</v>
      </c>
      <c r="X14" s="54"/>
      <c r="Y14" s="88">
        <f t="shared" ref="Y14:Y52" si="11">X14*$Y$12</f>
        <v>0</v>
      </c>
      <c r="Z14" s="54"/>
      <c r="AA14" s="88">
        <f t="shared" ref="AA14:AA52" si="12">Z14*$AA$12</f>
        <v>0</v>
      </c>
      <c r="AB14" s="54"/>
      <c r="AC14" s="88">
        <f t="shared" ref="AC14:AC52" si="13">AB14*$AE$12</f>
        <v>0</v>
      </c>
      <c r="AD14" s="54"/>
      <c r="AE14" s="88">
        <f t="shared" ref="AE14:AE52" si="14">AD14*$AE$12</f>
        <v>0</v>
      </c>
      <c r="AF14" s="54"/>
      <c r="AG14" s="88">
        <f t="shared" ref="AG14:AG52" si="15">AF14*$AG$12</f>
        <v>0</v>
      </c>
      <c r="AH14" s="54"/>
      <c r="AI14" s="88">
        <f t="shared" ref="AI14:AI52" si="16">AH14*$AI$12</f>
        <v>0</v>
      </c>
      <c r="AJ14" s="54"/>
      <c r="AK14" s="88">
        <f t="shared" ref="AK14:AK52" si="17">AJ14*$AK$12</f>
        <v>0</v>
      </c>
      <c r="AL14" s="54"/>
      <c r="AM14" s="88">
        <f t="shared" ref="AM14:AM52" si="18">AL14*$AM$12</f>
        <v>0</v>
      </c>
      <c r="AN14" s="54"/>
      <c r="AO14" s="88"/>
      <c r="AP14" s="54"/>
      <c r="AQ14" s="88"/>
      <c r="AR14" s="54"/>
      <c r="AS14" s="88">
        <f t="shared" ref="AS14:AS52" si="19">AR14*$AS$12</f>
        <v>0</v>
      </c>
      <c r="AT14" s="55"/>
      <c r="AU14" s="93">
        <f t="shared" si="6"/>
        <v>0</v>
      </c>
      <c r="AV14" s="56"/>
    </row>
    <row r="15" spans="1:48" ht="13.9">
      <c r="A15" s="50">
        <v>3</v>
      </c>
      <c r="B15" s="20"/>
      <c r="C15" s="51"/>
      <c r="D15" s="52"/>
      <c r="E15" s="53"/>
      <c r="F15" s="54"/>
      <c r="G15" s="88">
        <f t="shared" si="0"/>
        <v>0</v>
      </c>
      <c r="H15" s="54"/>
      <c r="I15" s="88">
        <f t="shared" si="1"/>
        <v>0</v>
      </c>
      <c r="J15" s="54"/>
      <c r="K15" s="88">
        <f t="shared" si="2"/>
        <v>0</v>
      </c>
      <c r="L15" s="54"/>
      <c r="M15" s="88">
        <f t="shared" si="7"/>
        <v>0</v>
      </c>
      <c r="N15" s="54"/>
      <c r="O15" s="88">
        <f t="shared" si="3"/>
        <v>0</v>
      </c>
      <c r="P15" s="54"/>
      <c r="Q15" s="88">
        <f t="shared" si="8"/>
        <v>0</v>
      </c>
      <c r="R15" s="54"/>
      <c r="S15" s="88">
        <f t="shared" si="4"/>
        <v>0</v>
      </c>
      <c r="T15" s="54"/>
      <c r="U15" s="88">
        <f t="shared" si="9"/>
        <v>0</v>
      </c>
      <c r="V15" s="54"/>
      <c r="W15" s="88">
        <f t="shared" si="10"/>
        <v>0</v>
      </c>
      <c r="X15" s="54"/>
      <c r="Y15" s="88">
        <f t="shared" si="11"/>
        <v>0</v>
      </c>
      <c r="Z15" s="54"/>
      <c r="AA15" s="88">
        <f t="shared" si="12"/>
        <v>0</v>
      </c>
      <c r="AB15" s="54"/>
      <c r="AC15" s="88">
        <f t="shared" si="13"/>
        <v>0</v>
      </c>
      <c r="AD15" s="54"/>
      <c r="AE15" s="88">
        <f t="shared" si="14"/>
        <v>0</v>
      </c>
      <c r="AF15" s="54"/>
      <c r="AG15" s="88">
        <f t="shared" si="15"/>
        <v>0</v>
      </c>
      <c r="AH15" s="54"/>
      <c r="AI15" s="88">
        <f t="shared" si="16"/>
        <v>0</v>
      </c>
      <c r="AJ15" s="54"/>
      <c r="AK15" s="88">
        <f t="shared" si="17"/>
        <v>0</v>
      </c>
      <c r="AL15" s="54"/>
      <c r="AM15" s="88">
        <f t="shared" si="18"/>
        <v>0</v>
      </c>
      <c r="AN15" s="54"/>
      <c r="AO15" s="88"/>
      <c r="AP15" s="54"/>
      <c r="AQ15" s="88"/>
      <c r="AR15" s="54"/>
      <c r="AS15" s="88">
        <f t="shared" si="19"/>
        <v>0</v>
      </c>
      <c r="AT15" s="55"/>
      <c r="AU15" s="93">
        <f t="shared" si="6"/>
        <v>0</v>
      </c>
      <c r="AV15" s="56"/>
    </row>
    <row r="16" spans="1:48" ht="13.9">
      <c r="A16" s="50">
        <v>4</v>
      </c>
      <c r="B16" s="20"/>
      <c r="C16" s="51"/>
      <c r="D16" s="52"/>
      <c r="E16" s="53"/>
      <c r="F16" s="54"/>
      <c r="G16" s="88">
        <f t="shared" si="0"/>
        <v>0</v>
      </c>
      <c r="H16" s="54"/>
      <c r="I16" s="88">
        <f t="shared" si="1"/>
        <v>0</v>
      </c>
      <c r="J16" s="54"/>
      <c r="K16" s="88">
        <f t="shared" si="2"/>
        <v>0</v>
      </c>
      <c r="L16" s="54"/>
      <c r="M16" s="88">
        <f t="shared" si="7"/>
        <v>0</v>
      </c>
      <c r="N16" s="54"/>
      <c r="O16" s="88">
        <f t="shared" si="3"/>
        <v>0</v>
      </c>
      <c r="P16" s="54"/>
      <c r="Q16" s="88">
        <f t="shared" si="8"/>
        <v>0</v>
      </c>
      <c r="R16" s="54"/>
      <c r="S16" s="88">
        <f t="shared" si="4"/>
        <v>0</v>
      </c>
      <c r="T16" s="54"/>
      <c r="U16" s="88">
        <f t="shared" si="9"/>
        <v>0</v>
      </c>
      <c r="V16" s="54"/>
      <c r="W16" s="88">
        <f t="shared" si="10"/>
        <v>0</v>
      </c>
      <c r="X16" s="54"/>
      <c r="Y16" s="88">
        <f t="shared" si="11"/>
        <v>0</v>
      </c>
      <c r="Z16" s="54"/>
      <c r="AA16" s="88">
        <f t="shared" si="12"/>
        <v>0</v>
      </c>
      <c r="AB16" s="54"/>
      <c r="AC16" s="88">
        <f t="shared" si="13"/>
        <v>0</v>
      </c>
      <c r="AD16" s="54"/>
      <c r="AE16" s="88">
        <f t="shared" si="14"/>
        <v>0</v>
      </c>
      <c r="AF16" s="54"/>
      <c r="AG16" s="88">
        <f t="shared" si="15"/>
        <v>0</v>
      </c>
      <c r="AH16" s="54"/>
      <c r="AI16" s="88">
        <f t="shared" si="16"/>
        <v>0</v>
      </c>
      <c r="AJ16" s="54"/>
      <c r="AK16" s="88">
        <f t="shared" si="17"/>
        <v>0</v>
      </c>
      <c r="AL16" s="54"/>
      <c r="AM16" s="88">
        <f t="shared" si="18"/>
        <v>0</v>
      </c>
      <c r="AN16" s="54"/>
      <c r="AO16" s="88"/>
      <c r="AP16" s="54"/>
      <c r="AQ16" s="88"/>
      <c r="AR16" s="54"/>
      <c r="AS16" s="88">
        <f t="shared" si="19"/>
        <v>0</v>
      </c>
      <c r="AT16" s="55"/>
      <c r="AU16" s="93">
        <f t="shared" si="6"/>
        <v>0</v>
      </c>
      <c r="AV16" s="56"/>
    </row>
    <row r="17" spans="1:48" ht="13.9">
      <c r="A17" s="50">
        <v>5</v>
      </c>
      <c r="B17" s="20"/>
      <c r="C17" s="51"/>
      <c r="D17" s="52"/>
      <c r="E17" s="53"/>
      <c r="F17" s="54"/>
      <c r="G17" s="88">
        <f t="shared" si="0"/>
        <v>0</v>
      </c>
      <c r="H17" s="54"/>
      <c r="I17" s="88">
        <f t="shared" si="1"/>
        <v>0</v>
      </c>
      <c r="J17" s="54"/>
      <c r="K17" s="88">
        <f t="shared" si="2"/>
        <v>0</v>
      </c>
      <c r="L17" s="54"/>
      <c r="M17" s="88">
        <f t="shared" si="7"/>
        <v>0</v>
      </c>
      <c r="N17" s="54"/>
      <c r="O17" s="88">
        <f t="shared" si="3"/>
        <v>0</v>
      </c>
      <c r="P17" s="54"/>
      <c r="Q17" s="88">
        <f t="shared" si="8"/>
        <v>0</v>
      </c>
      <c r="R17" s="54"/>
      <c r="S17" s="88">
        <f t="shared" si="4"/>
        <v>0</v>
      </c>
      <c r="T17" s="54"/>
      <c r="U17" s="88">
        <f t="shared" si="9"/>
        <v>0</v>
      </c>
      <c r="V17" s="54"/>
      <c r="W17" s="88">
        <f t="shared" si="10"/>
        <v>0</v>
      </c>
      <c r="X17" s="54"/>
      <c r="Y17" s="88">
        <f t="shared" si="11"/>
        <v>0</v>
      </c>
      <c r="Z17" s="54"/>
      <c r="AA17" s="88">
        <f t="shared" si="12"/>
        <v>0</v>
      </c>
      <c r="AB17" s="54"/>
      <c r="AC17" s="88">
        <f t="shared" si="13"/>
        <v>0</v>
      </c>
      <c r="AD17" s="54"/>
      <c r="AE17" s="88">
        <f t="shared" si="14"/>
        <v>0</v>
      </c>
      <c r="AF17" s="54"/>
      <c r="AG17" s="88">
        <f>AF17*$AG$12</f>
        <v>0</v>
      </c>
      <c r="AH17" s="54"/>
      <c r="AI17" s="88">
        <f t="shared" si="16"/>
        <v>0</v>
      </c>
      <c r="AJ17" s="54"/>
      <c r="AK17" s="88">
        <f t="shared" si="17"/>
        <v>0</v>
      </c>
      <c r="AL17" s="54"/>
      <c r="AM17" s="88">
        <f t="shared" si="18"/>
        <v>0</v>
      </c>
      <c r="AN17" s="54"/>
      <c r="AO17" s="88"/>
      <c r="AP17" s="54"/>
      <c r="AQ17" s="88"/>
      <c r="AR17" s="54"/>
      <c r="AS17" s="88">
        <f t="shared" si="19"/>
        <v>0</v>
      </c>
      <c r="AT17" s="55"/>
      <c r="AU17" s="93">
        <f t="shared" si="6"/>
        <v>0</v>
      </c>
      <c r="AV17" s="56"/>
    </row>
    <row r="18" spans="1:48" ht="13.9">
      <c r="A18" s="50">
        <v>6</v>
      </c>
      <c r="B18" s="20"/>
      <c r="C18" s="51"/>
      <c r="D18" s="52"/>
      <c r="E18" s="53"/>
      <c r="F18" s="54"/>
      <c r="G18" s="88">
        <f t="shared" si="0"/>
        <v>0</v>
      </c>
      <c r="H18" s="54"/>
      <c r="I18" s="88">
        <f t="shared" si="1"/>
        <v>0</v>
      </c>
      <c r="J18" s="54"/>
      <c r="K18" s="88">
        <f t="shared" si="2"/>
        <v>0</v>
      </c>
      <c r="L18" s="54"/>
      <c r="M18" s="88">
        <f t="shared" si="7"/>
        <v>0</v>
      </c>
      <c r="N18" s="54"/>
      <c r="O18" s="88">
        <f t="shared" si="3"/>
        <v>0</v>
      </c>
      <c r="P18" s="54"/>
      <c r="Q18" s="88">
        <f t="shared" si="8"/>
        <v>0</v>
      </c>
      <c r="R18" s="54"/>
      <c r="S18" s="88">
        <f t="shared" si="4"/>
        <v>0</v>
      </c>
      <c r="T18" s="54"/>
      <c r="U18" s="88">
        <f t="shared" si="9"/>
        <v>0</v>
      </c>
      <c r="V18" s="54"/>
      <c r="W18" s="88">
        <f t="shared" si="10"/>
        <v>0</v>
      </c>
      <c r="X18" s="54"/>
      <c r="Y18" s="88">
        <f t="shared" si="11"/>
        <v>0</v>
      </c>
      <c r="Z18" s="54"/>
      <c r="AA18" s="88">
        <f t="shared" si="12"/>
        <v>0</v>
      </c>
      <c r="AB18" s="54"/>
      <c r="AC18" s="88">
        <f t="shared" si="13"/>
        <v>0</v>
      </c>
      <c r="AD18" s="54"/>
      <c r="AE18" s="88">
        <f t="shared" si="14"/>
        <v>0</v>
      </c>
      <c r="AF18" s="54"/>
      <c r="AG18" s="88">
        <f>AF18*$AG$12</f>
        <v>0</v>
      </c>
      <c r="AH18" s="54"/>
      <c r="AI18" s="88">
        <f t="shared" si="16"/>
        <v>0</v>
      </c>
      <c r="AJ18" s="54"/>
      <c r="AK18" s="88">
        <f t="shared" si="17"/>
        <v>0</v>
      </c>
      <c r="AL18" s="54"/>
      <c r="AM18" s="88">
        <f t="shared" si="18"/>
        <v>0</v>
      </c>
      <c r="AN18" s="54"/>
      <c r="AO18" s="88"/>
      <c r="AP18" s="54"/>
      <c r="AQ18" s="88"/>
      <c r="AR18" s="54"/>
      <c r="AS18" s="88">
        <f t="shared" si="19"/>
        <v>0</v>
      </c>
      <c r="AT18" s="55"/>
      <c r="AU18" s="93">
        <f t="shared" si="6"/>
        <v>0</v>
      </c>
      <c r="AV18" s="56"/>
    </row>
    <row r="19" spans="1:48" ht="13.9">
      <c r="A19" s="50">
        <v>7</v>
      </c>
      <c r="B19" s="20"/>
      <c r="C19" s="51"/>
      <c r="D19" s="52"/>
      <c r="E19" s="53"/>
      <c r="F19" s="54"/>
      <c r="G19" s="88">
        <f t="shared" si="0"/>
        <v>0</v>
      </c>
      <c r="H19" s="54"/>
      <c r="I19" s="88">
        <f t="shared" si="1"/>
        <v>0</v>
      </c>
      <c r="J19" s="54"/>
      <c r="K19" s="88">
        <f t="shared" si="2"/>
        <v>0</v>
      </c>
      <c r="L19" s="54"/>
      <c r="M19" s="88">
        <f t="shared" si="7"/>
        <v>0</v>
      </c>
      <c r="N19" s="54"/>
      <c r="O19" s="88">
        <f t="shared" si="3"/>
        <v>0</v>
      </c>
      <c r="P19" s="54"/>
      <c r="Q19" s="88">
        <f t="shared" si="8"/>
        <v>0</v>
      </c>
      <c r="R19" s="54"/>
      <c r="S19" s="88">
        <f t="shared" si="4"/>
        <v>0</v>
      </c>
      <c r="T19" s="54"/>
      <c r="U19" s="88">
        <f t="shared" si="9"/>
        <v>0</v>
      </c>
      <c r="V19" s="54"/>
      <c r="W19" s="88">
        <f t="shared" si="10"/>
        <v>0</v>
      </c>
      <c r="X19" s="54"/>
      <c r="Y19" s="88">
        <f t="shared" si="11"/>
        <v>0</v>
      </c>
      <c r="Z19" s="54"/>
      <c r="AA19" s="88">
        <f t="shared" si="12"/>
        <v>0</v>
      </c>
      <c r="AB19" s="54"/>
      <c r="AC19" s="88">
        <f t="shared" si="13"/>
        <v>0</v>
      </c>
      <c r="AD19" s="54"/>
      <c r="AE19" s="88">
        <f t="shared" si="14"/>
        <v>0</v>
      </c>
      <c r="AF19" s="54"/>
      <c r="AG19" s="88">
        <f>AF19*$AG$12</f>
        <v>0</v>
      </c>
      <c r="AH19" s="54"/>
      <c r="AI19" s="88">
        <f t="shared" si="16"/>
        <v>0</v>
      </c>
      <c r="AJ19" s="54"/>
      <c r="AK19" s="88">
        <f t="shared" si="17"/>
        <v>0</v>
      </c>
      <c r="AL19" s="54"/>
      <c r="AM19" s="88">
        <f t="shared" si="18"/>
        <v>0</v>
      </c>
      <c r="AN19" s="54"/>
      <c r="AO19" s="88"/>
      <c r="AP19" s="54"/>
      <c r="AQ19" s="88"/>
      <c r="AR19" s="54"/>
      <c r="AS19" s="88">
        <f t="shared" si="19"/>
        <v>0</v>
      </c>
      <c r="AT19" s="55"/>
      <c r="AU19" s="93">
        <f t="shared" si="6"/>
        <v>0</v>
      </c>
      <c r="AV19" s="56"/>
    </row>
    <row r="20" spans="1:48" ht="13.9">
      <c r="A20" s="50">
        <v>8</v>
      </c>
      <c r="B20" s="20"/>
      <c r="C20" s="51"/>
      <c r="D20" s="52"/>
      <c r="E20" s="53"/>
      <c r="F20" s="54"/>
      <c r="G20" s="88">
        <f t="shared" si="0"/>
        <v>0</v>
      </c>
      <c r="H20" s="54"/>
      <c r="I20" s="88">
        <f t="shared" si="1"/>
        <v>0</v>
      </c>
      <c r="J20" s="54"/>
      <c r="K20" s="88">
        <f t="shared" si="2"/>
        <v>0</v>
      </c>
      <c r="L20" s="54"/>
      <c r="M20" s="88">
        <f t="shared" si="7"/>
        <v>0</v>
      </c>
      <c r="N20" s="54"/>
      <c r="O20" s="88">
        <f t="shared" si="3"/>
        <v>0</v>
      </c>
      <c r="P20" s="54"/>
      <c r="Q20" s="88">
        <f t="shared" si="8"/>
        <v>0</v>
      </c>
      <c r="R20" s="54"/>
      <c r="S20" s="88">
        <f t="shared" si="4"/>
        <v>0</v>
      </c>
      <c r="T20" s="54"/>
      <c r="U20" s="88">
        <f t="shared" si="9"/>
        <v>0</v>
      </c>
      <c r="V20" s="54"/>
      <c r="W20" s="88">
        <f t="shared" si="10"/>
        <v>0</v>
      </c>
      <c r="X20" s="54"/>
      <c r="Y20" s="88">
        <f t="shared" si="11"/>
        <v>0</v>
      </c>
      <c r="Z20" s="54"/>
      <c r="AA20" s="88">
        <f t="shared" si="12"/>
        <v>0</v>
      </c>
      <c r="AB20" s="54"/>
      <c r="AC20" s="88">
        <f t="shared" si="13"/>
        <v>0</v>
      </c>
      <c r="AD20" s="54"/>
      <c r="AE20" s="88">
        <f t="shared" si="14"/>
        <v>0</v>
      </c>
      <c r="AF20" s="54"/>
      <c r="AG20" s="88">
        <f t="shared" si="15"/>
        <v>0</v>
      </c>
      <c r="AH20" s="54"/>
      <c r="AI20" s="88">
        <f t="shared" si="16"/>
        <v>0</v>
      </c>
      <c r="AJ20" s="54"/>
      <c r="AK20" s="88">
        <f t="shared" si="17"/>
        <v>0</v>
      </c>
      <c r="AL20" s="54"/>
      <c r="AM20" s="88">
        <f t="shared" si="18"/>
        <v>0</v>
      </c>
      <c r="AN20" s="54"/>
      <c r="AO20" s="88"/>
      <c r="AP20" s="54"/>
      <c r="AQ20" s="88"/>
      <c r="AR20" s="54"/>
      <c r="AS20" s="88">
        <f t="shared" si="19"/>
        <v>0</v>
      </c>
      <c r="AT20" s="55"/>
      <c r="AU20" s="93">
        <f t="shared" si="6"/>
        <v>0</v>
      </c>
      <c r="AV20" s="56"/>
    </row>
    <row r="21" spans="1:48" ht="13.9">
      <c r="A21" s="50">
        <v>9</v>
      </c>
      <c r="B21" s="20"/>
      <c r="C21" s="51"/>
      <c r="D21" s="52"/>
      <c r="E21" s="53"/>
      <c r="F21" s="54"/>
      <c r="G21" s="88">
        <f t="shared" si="0"/>
        <v>0</v>
      </c>
      <c r="H21" s="54"/>
      <c r="I21" s="88">
        <f t="shared" si="1"/>
        <v>0</v>
      </c>
      <c r="J21" s="54"/>
      <c r="K21" s="88">
        <f t="shared" si="2"/>
        <v>0</v>
      </c>
      <c r="L21" s="54"/>
      <c r="M21" s="88">
        <f t="shared" si="7"/>
        <v>0</v>
      </c>
      <c r="N21" s="54"/>
      <c r="O21" s="88">
        <f t="shared" si="3"/>
        <v>0</v>
      </c>
      <c r="P21" s="54"/>
      <c r="Q21" s="88">
        <f t="shared" si="8"/>
        <v>0</v>
      </c>
      <c r="R21" s="54"/>
      <c r="S21" s="88">
        <f t="shared" si="4"/>
        <v>0</v>
      </c>
      <c r="T21" s="54"/>
      <c r="U21" s="88">
        <f t="shared" si="9"/>
        <v>0</v>
      </c>
      <c r="V21" s="54"/>
      <c r="W21" s="88">
        <f t="shared" si="10"/>
        <v>0</v>
      </c>
      <c r="X21" s="54"/>
      <c r="Y21" s="88">
        <f t="shared" si="11"/>
        <v>0</v>
      </c>
      <c r="Z21" s="54"/>
      <c r="AA21" s="88">
        <f t="shared" si="12"/>
        <v>0</v>
      </c>
      <c r="AB21" s="54"/>
      <c r="AC21" s="88">
        <f t="shared" si="13"/>
        <v>0</v>
      </c>
      <c r="AD21" s="54"/>
      <c r="AE21" s="88">
        <f t="shared" si="14"/>
        <v>0</v>
      </c>
      <c r="AF21" s="54"/>
      <c r="AG21" s="88">
        <f t="shared" si="15"/>
        <v>0</v>
      </c>
      <c r="AH21" s="54"/>
      <c r="AI21" s="88">
        <f t="shared" si="16"/>
        <v>0</v>
      </c>
      <c r="AJ21" s="54"/>
      <c r="AK21" s="88">
        <f t="shared" si="17"/>
        <v>0</v>
      </c>
      <c r="AL21" s="54"/>
      <c r="AM21" s="88">
        <f t="shared" si="18"/>
        <v>0</v>
      </c>
      <c r="AN21" s="54"/>
      <c r="AO21" s="88"/>
      <c r="AP21" s="54"/>
      <c r="AQ21" s="88"/>
      <c r="AR21" s="54"/>
      <c r="AS21" s="88">
        <f t="shared" si="19"/>
        <v>0</v>
      </c>
      <c r="AT21" s="55"/>
      <c r="AU21" s="93">
        <f t="shared" si="6"/>
        <v>0</v>
      </c>
      <c r="AV21" s="56"/>
    </row>
    <row r="22" spans="1:48" ht="13.9">
      <c r="A22" s="50">
        <v>10</v>
      </c>
      <c r="B22" s="20"/>
      <c r="C22" s="51"/>
      <c r="D22" s="52"/>
      <c r="E22" s="53"/>
      <c r="F22" s="54"/>
      <c r="G22" s="88">
        <f t="shared" si="0"/>
        <v>0</v>
      </c>
      <c r="H22" s="54"/>
      <c r="I22" s="88">
        <f t="shared" si="1"/>
        <v>0</v>
      </c>
      <c r="J22" s="54"/>
      <c r="K22" s="88">
        <f t="shared" si="2"/>
        <v>0</v>
      </c>
      <c r="L22" s="54"/>
      <c r="M22" s="88">
        <f t="shared" si="7"/>
        <v>0</v>
      </c>
      <c r="N22" s="54"/>
      <c r="O22" s="88">
        <f t="shared" si="3"/>
        <v>0</v>
      </c>
      <c r="P22" s="54"/>
      <c r="Q22" s="88">
        <f t="shared" si="8"/>
        <v>0</v>
      </c>
      <c r="R22" s="54"/>
      <c r="S22" s="88">
        <f t="shared" si="4"/>
        <v>0</v>
      </c>
      <c r="T22" s="54"/>
      <c r="U22" s="88">
        <f t="shared" si="9"/>
        <v>0</v>
      </c>
      <c r="V22" s="54"/>
      <c r="W22" s="88">
        <f t="shared" si="10"/>
        <v>0</v>
      </c>
      <c r="X22" s="54"/>
      <c r="Y22" s="88">
        <f t="shared" si="11"/>
        <v>0</v>
      </c>
      <c r="Z22" s="54"/>
      <c r="AA22" s="88">
        <f t="shared" si="12"/>
        <v>0</v>
      </c>
      <c r="AB22" s="54"/>
      <c r="AC22" s="88">
        <f t="shared" si="13"/>
        <v>0</v>
      </c>
      <c r="AD22" s="54"/>
      <c r="AE22" s="88">
        <f t="shared" si="14"/>
        <v>0</v>
      </c>
      <c r="AF22" s="54"/>
      <c r="AG22" s="88">
        <f t="shared" si="15"/>
        <v>0</v>
      </c>
      <c r="AH22" s="54"/>
      <c r="AI22" s="88">
        <f t="shared" si="16"/>
        <v>0</v>
      </c>
      <c r="AJ22" s="54"/>
      <c r="AK22" s="88">
        <f t="shared" si="17"/>
        <v>0</v>
      </c>
      <c r="AL22" s="54"/>
      <c r="AM22" s="88">
        <f t="shared" si="18"/>
        <v>0</v>
      </c>
      <c r="AN22" s="54"/>
      <c r="AO22" s="88"/>
      <c r="AP22" s="54"/>
      <c r="AQ22" s="88"/>
      <c r="AR22" s="54"/>
      <c r="AS22" s="88">
        <f t="shared" si="19"/>
        <v>0</v>
      </c>
      <c r="AT22" s="55"/>
      <c r="AU22" s="93">
        <f t="shared" si="6"/>
        <v>0</v>
      </c>
      <c r="AV22" s="56"/>
    </row>
    <row r="23" spans="1:48" ht="13.9">
      <c r="A23" s="50">
        <v>11</v>
      </c>
      <c r="B23" s="20"/>
      <c r="C23" s="51"/>
      <c r="D23" s="52"/>
      <c r="E23" s="53"/>
      <c r="F23" s="54"/>
      <c r="G23" s="88">
        <f t="shared" si="0"/>
        <v>0</v>
      </c>
      <c r="H23" s="54"/>
      <c r="I23" s="88">
        <f t="shared" si="1"/>
        <v>0</v>
      </c>
      <c r="J23" s="54"/>
      <c r="K23" s="88">
        <f t="shared" si="2"/>
        <v>0</v>
      </c>
      <c r="L23" s="54"/>
      <c r="M23" s="88">
        <f t="shared" si="7"/>
        <v>0</v>
      </c>
      <c r="N23" s="54"/>
      <c r="O23" s="88">
        <f t="shared" si="3"/>
        <v>0</v>
      </c>
      <c r="P23" s="54"/>
      <c r="Q23" s="88">
        <f t="shared" si="8"/>
        <v>0</v>
      </c>
      <c r="R23" s="54"/>
      <c r="S23" s="88">
        <f t="shared" si="4"/>
        <v>0</v>
      </c>
      <c r="T23" s="54"/>
      <c r="U23" s="88">
        <f t="shared" si="9"/>
        <v>0</v>
      </c>
      <c r="V23" s="54"/>
      <c r="W23" s="88">
        <f t="shared" si="10"/>
        <v>0</v>
      </c>
      <c r="X23" s="54"/>
      <c r="Y23" s="88">
        <f t="shared" si="11"/>
        <v>0</v>
      </c>
      <c r="Z23" s="54"/>
      <c r="AA23" s="88">
        <f t="shared" si="12"/>
        <v>0</v>
      </c>
      <c r="AB23" s="54"/>
      <c r="AC23" s="88">
        <f t="shared" si="13"/>
        <v>0</v>
      </c>
      <c r="AD23" s="54"/>
      <c r="AE23" s="88">
        <f t="shared" si="14"/>
        <v>0</v>
      </c>
      <c r="AF23" s="54"/>
      <c r="AG23" s="88">
        <f t="shared" si="15"/>
        <v>0</v>
      </c>
      <c r="AH23" s="54"/>
      <c r="AI23" s="88">
        <f t="shared" si="16"/>
        <v>0</v>
      </c>
      <c r="AJ23" s="54"/>
      <c r="AK23" s="88">
        <f t="shared" si="17"/>
        <v>0</v>
      </c>
      <c r="AL23" s="54"/>
      <c r="AM23" s="88">
        <f t="shared" si="18"/>
        <v>0</v>
      </c>
      <c r="AN23" s="54"/>
      <c r="AO23" s="88"/>
      <c r="AP23" s="54"/>
      <c r="AQ23" s="88"/>
      <c r="AR23" s="54"/>
      <c r="AS23" s="88">
        <f t="shared" si="19"/>
        <v>0</v>
      </c>
      <c r="AT23" s="55"/>
      <c r="AU23" s="93">
        <f t="shared" si="6"/>
        <v>0</v>
      </c>
      <c r="AV23" s="56"/>
    </row>
    <row r="24" spans="1:48" ht="13.9">
      <c r="A24" s="50">
        <v>12</v>
      </c>
      <c r="B24" s="20"/>
      <c r="C24" s="51"/>
      <c r="D24" s="52"/>
      <c r="E24" s="53"/>
      <c r="F24" s="54"/>
      <c r="G24" s="88">
        <f t="shared" si="0"/>
        <v>0</v>
      </c>
      <c r="H24" s="54"/>
      <c r="I24" s="88">
        <f t="shared" si="1"/>
        <v>0</v>
      </c>
      <c r="J24" s="54"/>
      <c r="K24" s="88">
        <f t="shared" si="2"/>
        <v>0</v>
      </c>
      <c r="L24" s="54"/>
      <c r="M24" s="88">
        <f t="shared" si="7"/>
        <v>0</v>
      </c>
      <c r="N24" s="54"/>
      <c r="O24" s="88">
        <f t="shared" si="3"/>
        <v>0</v>
      </c>
      <c r="P24" s="54"/>
      <c r="Q24" s="88">
        <f t="shared" si="8"/>
        <v>0</v>
      </c>
      <c r="R24" s="54"/>
      <c r="S24" s="88">
        <f t="shared" si="4"/>
        <v>0</v>
      </c>
      <c r="T24" s="54"/>
      <c r="U24" s="88">
        <f t="shared" si="9"/>
        <v>0</v>
      </c>
      <c r="V24" s="54"/>
      <c r="W24" s="88">
        <f t="shared" si="10"/>
        <v>0</v>
      </c>
      <c r="X24" s="54"/>
      <c r="Y24" s="88">
        <f t="shared" si="11"/>
        <v>0</v>
      </c>
      <c r="Z24" s="54"/>
      <c r="AA24" s="88">
        <f t="shared" si="12"/>
        <v>0</v>
      </c>
      <c r="AB24" s="54"/>
      <c r="AC24" s="88">
        <f t="shared" si="13"/>
        <v>0</v>
      </c>
      <c r="AD24" s="54"/>
      <c r="AE24" s="88">
        <f t="shared" si="14"/>
        <v>0</v>
      </c>
      <c r="AF24" s="54"/>
      <c r="AG24" s="88">
        <f t="shared" si="15"/>
        <v>0</v>
      </c>
      <c r="AH24" s="54"/>
      <c r="AI24" s="88">
        <f t="shared" si="16"/>
        <v>0</v>
      </c>
      <c r="AJ24" s="54"/>
      <c r="AK24" s="88">
        <f t="shared" si="17"/>
        <v>0</v>
      </c>
      <c r="AL24" s="54"/>
      <c r="AM24" s="88">
        <f t="shared" si="18"/>
        <v>0</v>
      </c>
      <c r="AN24" s="54"/>
      <c r="AO24" s="88"/>
      <c r="AP24" s="54"/>
      <c r="AQ24" s="88"/>
      <c r="AR24" s="54"/>
      <c r="AS24" s="88">
        <f t="shared" si="19"/>
        <v>0</v>
      </c>
      <c r="AT24" s="55"/>
      <c r="AU24" s="93">
        <f t="shared" si="6"/>
        <v>0</v>
      </c>
      <c r="AV24" s="56"/>
    </row>
    <row r="25" spans="1:48" ht="13.9">
      <c r="A25" s="50">
        <v>13</v>
      </c>
      <c r="B25" s="20"/>
      <c r="C25" s="51"/>
      <c r="D25" s="52"/>
      <c r="E25" s="53"/>
      <c r="F25" s="54"/>
      <c r="G25" s="88">
        <f t="shared" si="0"/>
        <v>0</v>
      </c>
      <c r="H25" s="54"/>
      <c r="I25" s="88">
        <f t="shared" si="1"/>
        <v>0</v>
      </c>
      <c r="J25" s="54"/>
      <c r="K25" s="88">
        <f t="shared" si="2"/>
        <v>0</v>
      </c>
      <c r="L25" s="54"/>
      <c r="M25" s="88">
        <f t="shared" si="7"/>
        <v>0</v>
      </c>
      <c r="N25" s="54"/>
      <c r="O25" s="88">
        <f t="shared" si="3"/>
        <v>0</v>
      </c>
      <c r="P25" s="54"/>
      <c r="Q25" s="88">
        <f t="shared" si="8"/>
        <v>0</v>
      </c>
      <c r="R25" s="54"/>
      <c r="S25" s="88">
        <f t="shared" si="4"/>
        <v>0</v>
      </c>
      <c r="T25" s="54"/>
      <c r="U25" s="88">
        <f t="shared" si="9"/>
        <v>0</v>
      </c>
      <c r="V25" s="54"/>
      <c r="W25" s="88">
        <f t="shared" si="10"/>
        <v>0</v>
      </c>
      <c r="X25" s="54"/>
      <c r="Y25" s="88">
        <f t="shared" si="11"/>
        <v>0</v>
      </c>
      <c r="Z25" s="54"/>
      <c r="AA25" s="88">
        <f t="shared" si="12"/>
        <v>0</v>
      </c>
      <c r="AB25" s="54"/>
      <c r="AC25" s="88">
        <f t="shared" si="13"/>
        <v>0</v>
      </c>
      <c r="AD25" s="54"/>
      <c r="AE25" s="88">
        <f t="shared" si="14"/>
        <v>0</v>
      </c>
      <c r="AF25" s="54"/>
      <c r="AG25" s="88">
        <f t="shared" si="15"/>
        <v>0</v>
      </c>
      <c r="AH25" s="54"/>
      <c r="AI25" s="88">
        <f t="shared" si="16"/>
        <v>0</v>
      </c>
      <c r="AJ25" s="54"/>
      <c r="AK25" s="88">
        <f t="shared" si="17"/>
        <v>0</v>
      </c>
      <c r="AL25" s="54"/>
      <c r="AM25" s="88">
        <f t="shared" si="18"/>
        <v>0</v>
      </c>
      <c r="AN25" s="54"/>
      <c r="AO25" s="88"/>
      <c r="AP25" s="54"/>
      <c r="AQ25" s="88"/>
      <c r="AR25" s="54"/>
      <c r="AS25" s="88">
        <f t="shared" si="19"/>
        <v>0</v>
      </c>
      <c r="AT25" s="55"/>
      <c r="AU25" s="93">
        <f t="shared" si="6"/>
        <v>0</v>
      </c>
      <c r="AV25" s="56"/>
    </row>
    <row r="26" spans="1:48" ht="13.9">
      <c r="A26" s="50">
        <v>14</v>
      </c>
      <c r="B26" s="20"/>
      <c r="C26" s="51"/>
      <c r="D26" s="52"/>
      <c r="E26" s="53"/>
      <c r="F26" s="54"/>
      <c r="G26" s="88">
        <f t="shared" si="0"/>
        <v>0</v>
      </c>
      <c r="H26" s="54"/>
      <c r="I26" s="88">
        <f t="shared" si="1"/>
        <v>0</v>
      </c>
      <c r="J26" s="54"/>
      <c r="K26" s="88">
        <f t="shared" si="2"/>
        <v>0</v>
      </c>
      <c r="L26" s="54"/>
      <c r="M26" s="88">
        <f t="shared" si="7"/>
        <v>0</v>
      </c>
      <c r="N26" s="54"/>
      <c r="O26" s="88">
        <f t="shared" si="3"/>
        <v>0</v>
      </c>
      <c r="P26" s="54"/>
      <c r="Q26" s="88">
        <f t="shared" si="8"/>
        <v>0</v>
      </c>
      <c r="R26" s="54"/>
      <c r="S26" s="88">
        <f t="shared" si="4"/>
        <v>0</v>
      </c>
      <c r="T26" s="54"/>
      <c r="U26" s="88">
        <f t="shared" si="9"/>
        <v>0</v>
      </c>
      <c r="V26" s="54"/>
      <c r="W26" s="88">
        <f t="shared" si="10"/>
        <v>0</v>
      </c>
      <c r="X26" s="54"/>
      <c r="Y26" s="88">
        <f t="shared" si="11"/>
        <v>0</v>
      </c>
      <c r="Z26" s="54"/>
      <c r="AA26" s="88">
        <f t="shared" si="12"/>
        <v>0</v>
      </c>
      <c r="AB26" s="54"/>
      <c r="AC26" s="88">
        <f t="shared" si="13"/>
        <v>0</v>
      </c>
      <c r="AD26" s="54"/>
      <c r="AE26" s="88">
        <f t="shared" si="14"/>
        <v>0</v>
      </c>
      <c r="AF26" s="54"/>
      <c r="AG26" s="88">
        <f t="shared" si="15"/>
        <v>0</v>
      </c>
      <c r="AH26" s="54"/>
      <c r="AI26" s="88">
        <f t="shared" si="16"/>
        <v>0</v>
      </c>
      <c r="AJ26" s="54"/>
      <c r="AK26" s="88">
        <f t="shared" si="17"/>
        <v>0</v>
      </c>
      <c r="AL26" s="54"/>
      <c r="AM26" s="88">
        <f t="shared" si="18"/>
        <v>0</v>
      </c>
      <c r="AN26" s="54"/>
      <c r="AO26" s="88"/>
      <c r="AP26" s="54"/>
      <c r="AQ26" s="88"/>
      <c r="AR26" s="54"/>
      <c r="AS26" s="88">
        <f t="shared" si="19"/>
        <v>0</v>
      </c>
      <c r="AT26" s="55"/>
      <c r="AU26" s="93">
        <f t="shared" si="6"/>
        <v>0</v>
      </c>
      <c r="AV26" s="56"/>
    </row>
    <row r="27" spans="1:48" ht="13.9">
      <c r="A27" s="50">
        <v>15</v>
      </c>
      <c r="B27" s="20"/>
      <c r="C27" s="51"/>
      <c r="D27" s="52"/>
      <c r="E27" s="53"/>
      <c r="F27" s="54"/>
      <c r="G27" s="88">
        <f t="shared" si="0"/>
        <v>0</v>
      </c>
      <c r="H27" s="54"/>
      <c r="I27" s="88">
        <f t="shared" si="1"/>
        <v>0</v>
      </c>
      <c r="J27" s="54"/>
      <c r="K27" s="88">
        <f t="shared" si="2"/>
        <v>0</v>
      </c>
      <c r="L27" s="54"/>
      <c r="M27" s="88">
        <f t="shared" si="7"/>
        <v>0</v>
      </c>
      <c r="N27" s="54"/>
      <c r="O27" s="88">
        <f t="shared" si="3"/>
        <v>0</v>
      </c>
      <c r="P27" s="54"/>
      <c r="Q27" s="88">
        <f t="shared" si="8"/>
        <v>0</v>
      </c>
      <c r="R27" s="54"/>
      <c r="S27" s="88">
        <f t="shared" si="4"/>
        <v>0</v>
      </c>
      <c r="T27" s="54"/>
      <c r="U27" s="88">
        <f t="shared" si="9"/>
        <v>0</v>
      </c>
      <c r="V27" s="54"/>
      <c r="W27" s="88">
        <f t="shared" si="10"/>
        <v>0</v>
      </c>
      <c r="X27" s="54"/>
      <c r="Y27" s="88">
        <f t="shared" si="11"/>
        <v>0</v>
      </c>
      <c r="Z27" s="54"/>
      <c r="AA27" s="88">
        <f t="shared" si="12"/>
        <v>0</v>
      </c>
      <c r="AB27" s="54"/>
      <c r="AC27" s="88">
        <f t="shared" si="13"/>
        <v>0</v>
      </c>
      <c r="AD27" s="54"/>
      <c r="AE27" s="88">
        <f t="shared" si="14"/>
        <v>0</v>
      </c>
      <c r="AF27" s="54"/>
      <c r="AG27" s="88">
        <f t="shared" si="15"/>
        <v>0</v>
      </c>
      <c r="AH27" s="54"/>
      <c r="AI27" s="88">
        <f t="shared" si="16"/>
        <v>0</v>
      </c>
      <c r="AJ27" s="54"/>
      <c r="AK27" s="88">
        <f t="shared" si="17"/>
        <v>0</v>
      </c>
      <c r="AL27" s="54"/>
      <c r="AM27" s="88">
        <f t="shared" si="18"/>
        <v>0</v>
      </c>
      <c r="AN27" s="54"/>
      <c r="AO27" s="88"/>
      <c r="AP27" s="54"/>
      <c r="AQ27" s="88"/>
      <c r="AR27" s="54"/>
      <c r="AS27" s="88">
        <f t="shared" si="19"/>
        <v>0</v>
      </c>
      <c r="AT27" s="55"/>
      <c r="AU27" s="93">
        <f t="shared" si="6"/>
        <v>0</v>
      </c>
      <c r="AV27" s="56"/>
    </row>
    <row r="28" spans="1:48" ht="13.9">
      <c r="A28" s="50">
        <v>16</v>
      </c>
      <c r="B28" s="20"/>
      <c r="C28" s="51"/>
      <c r="D28" s="52"/>
      <c r="E28" s="53"/>
      <c r="F28" s="54"/>
      <c r="G28" s="88">
        <f t="shared" si="0"/>
        <v>0</v>
      </c>
      <c r="H28" s="54"/>
      <c r="I28" s="88">
        <f t="shared" si="1"/>
        <v>0</v>
      </c>
      <c r="J28" s="54"/>
      <c r="K28" s="88">
        <f t="shared" si="2"/>
        <v>0</v>
      </c>
      <c r="L28" s="54"/>
      <c r="M28" s="88">
        <f t="shared" si="7"/>
        <v>0</v>
      </c>
      <c r="N28" s="54"/>
      <c r="O28" s="88">
        <f t="shared" si="3"/>
        <v>0</v>
      </c>
      <c r="P28" s="54"/>
      <c r="Q28" s="88">
        <f t="shared" si="8"/>
        <v>0</v>
      </c>
      <c r="R28" s="54"/>
      <c r="S28" s="88">
        <f t="shared" si="4"/>
        <v>0</v>
      </c>
      <c r="T28" s="54"/>
      <c r="U28" s="88">
        <f t="shared" si="9"/>
        <v>0</v>
      </c>
      <c r="V28" s="54"/>
      <c r="W28" s="88">
        <f t="shared" si="10"/>
        <v>0</v>
      </c>
      <c r="X28" s="54"/>
      <c r="Y28" s="88">
        <f t="shared" si="11"/>
        <v>0</v>
      </c>
      <c r="Z28" s="54"/>
      <c r="AA28" s="88">
        <f t="shared" si="12"/>
        <v>0</v>
      </c>
      <c r="AB28" s="54"/>
      <c r="AC28" s="88">
        <f t="shared" si="13"/>
        <v>0</v>
      </c>
      <c r="AD28" s="54"/>
      <c r="AE28" s="88">
        <f t="shared" si="14"/>
        <v>0</v>
      </c>
      <c r="AF28" s="54"/>
      <c r="AG28" s="88">
        <f t="shared" si="15"/>
        <v>0</v>
      </c>
      <c r="AH28" s="54"/>
      <c r="AI28" s="88">
        <f t="shared" si="16"/>
        <v>0</v>
      </c>
      <c r="AJ28" s="54"/>
      <c r="AK28" s="88">
        <f t="shared" si="17"/>
        <v>0</v>
      </c>
      <c r="AL28" s="54"/>
      <c r="AM28" s="88">
        <f t="shared" si="18"/>
        <v>0</v>
      </c>
      <c r="AN28" s="54"/>
      <c r="AO28" s="88"/>
      <c r="AP28" s="54"/>
      <c r="AQ28" s="88"/>
      <c r="AR28" s="54"/>
      <c r="AS28" s="88">
        <f t="shared" si="19"/>
        <v>0</v>
      </c>
      <c r="AT28" s="55"/>
      <c r="AU28" s="93">
        <f t="shared" si="6"/>
        <v>0</v>
      </c>
      <c r="AV28" s="56"/>
    </row>
    <row r="29" spans="1:48" ht="13.9">
      <c r="A29" s="50">
        <v>17</v>
      </c>
      <c r="B29" s="20"/>
      <c r="C29" s="51"/>
      <c r="D29" s="52"/>
      <c r="E29" s="53"/>
      <c r="F29" s="54"/>
      <c r="G29" s="88">
        <f t="shared" si="0"/>
        <v>0</v>
      </c>
      <c r="H29" s="54"/>
      <c r="I29" s="88">
        <f t="shared" si="1"/>
        <v>0</v>
      </c>
      <c r="J29" s="54"/>
      <c r="K29" s="88">
        <f t="shared" si="2"/>
        <v>0</v>
      </c>
      <c r="L29" s="54"/>
      <c r="M29" s="88">
        <f t="shared" si="7"/>
        <v>0</v>
      </c>
      <c r="N29" s="54"/>
      <c r="O29" s="88">
        <f t="shared" si="3"/>
        <v>0</v>
      </c>
      <c r="P29" s="54"/>
      <c r="Q29" s="88">
        <f t="shared" si="8"/>
        <v>0</v>
      </c>
      <c r="R29" s="54"/>
      <c r="S29" s="88">
        <f t="shared" si="4"/>
        <v>0</v>
      </c>
      <c r="T29" s="54"/>
      <c r="U29" s="88">
        <f t="shared" si="9"/>
        <v>0</v>
      </c>
      <c r="V29" s="54"/>
      <c r="W29" s="88">
        <f t="shared" si="10"/>
        <v>0</v>
      </c>
      <c r="X29" s="54"/>
      <c r="Y29" s="88">
        <f t="shared" si="11"/>
        <v>0</v>
      </c>
      <c r="Z29" s="54"/>
      <c r="AA29" s="88">
        <f t="shared" si="12"/>
        <v>0</v>
      </c>
      <c r="AB29" s="54"/>
      <c r="AC29" s="88">
        <f t="shared" si="13"/>
        <v>0</v>
      </c>
      <c r="AD29" s="54"/>
      <c r="AE29" s="88">
        <f t="shared" si="14"/>
        <v>0</v>
      </c>
      <c r="AF29" s="54"/>
      <c r="AG29" s="88">
        <f t="shared" si="15"/>
        <v>0</v>
      </c>
      <c r="AH29" s="54"/>
      <c r="AI29" s="88">
        <f t="shared" si="16"/>
        <v>0</v>
      </c>
      <c r="AJ29" s="54"/>
      <c r="AK29" s="88">
        <f t="shared" si="17"/>
        <v>0</v>
      </c>
      <c r="AL29" s="54"/>
      <c r="AM29" s="88">
        <f t="shared" si="18"/>
        <v>0</v>
      </c>
      <c r="AN29" s="54"/>
      <c r="AO29" s="88"/>
      <c r="AP29" s="54"/>
      <c r="AQ29" s="88"/>
      <c r="AR29" s="54"/>
      <c r="AS29" s="88">
        <f t="shared" si="19"/>
        <v>0</v>
      </c>
      <c r="AT29" s="55"/>
      <c r="AU29" s="93">
        <f t="shared" si="6"/>
        <v>0</v>
      </c>
      <c r="AV29" s="56"/>
    </row>
    <row r="30" spans="1:48" ht="13.9">
      <c r="A30" s="50">
        <v>18</v>
      </c>
      <c r="B30" s="20"/>
      <c r="C30" s="51"/>
      <c r="D30" s="52"/>
      <c r="E30" s="53"/>
      <c r="F30" s="54"/>
      <c r="G30" s="88">
        <f t="shared" si="0"/>
        <v>0</v>
      </c>
      <c r="H30" s="54"/>
      <c r="I30" s="88">
        <f t="shared" si="1"/>
        <v>0</v>
      </c>
      <c r="J30" s="54"/>
      <c r="K30" s="88">
        <f t="shared" si="2"/>
        <v>0</v>
      </c>
      <c r="L30" s="54"/>
      <c r="M30" s="88">
        <f t="shared" si="7"/>
        <v>0</v>
      </c>
      <c r="N30" s="54"/>
      <c r="O30" s="88">
        <f t="shared" si="3"/>
        <v>0</v>
      </c>
      <c r="P30" s="54"/>
      <c r="Q30" s="88">
        <f t="shared" si="8"/>
        <v>0</v>
      </c>
      <c r="R30" s="54"/>
      <c r="S30" s="88">
        <f t="shared" si="4"/>
        <v>0</v>
      </c>
      <c r="T30" s="54"/>
      <c r="U30" s="88">
        <f t="shared" si="9"/>
        <v>0</v>
      </c>
      <c r="V30" s="54"/>
      <c r="W30" s="88">
        <f t="shared" si="10"/>
        <v>0</v>
      </c>
      <c r="X30" s="54"/>
      <c r="Y30" s="88">
        <f t="shared" si="11"/>
        <v>0</v>
      </c>
      <c r="Z30" s="54"/>
      <c r="AA30" s="88">
        <f t="shared" si="12"/>
        <v>0</v>
      </c>
      <c r="AB30" s="54"/>
      <c r="AC30" s="88">
        <f t="shared" si="13"/>
        <v>0</v>
      </c>
      <c r="AD30" s="54"/>
      <c r="AE30" s="88">
        <f t="shared" si="14"/>
        <v>0</v>
      </c>
      <c r="AF30" s="54"/>
      <c r="AG30" s="88">
        <f t="shared" si="15"/>
        <v>0</v>
      </c>
      <c r="AH30" s="54"/>
      <c r="AI30" s="88">
        <f t="shared" si="16"/>
        <v>0</v>
      </c>
      <c r="AJ30" s="54"/>
      <c r="AK30" s="88">
        <f t="shared" si="17"/>
        <v>0</v>
      </c>
      <c r="AL30" s="54"/>
      <c r="AM30" s="88">
        <f t="shared" si="18"/>
        <v>0</v>
      </c>
      <c r="AN30" s="54"/>
      <c r="AO30" s="88"/>
      <c r="AP30" s="54"/>
      <c r="AQ30" s="88"/>
      <c r="AR30" s="54"/>
      <c r="AS30" s="88">
        <f t="shared" si="19"/>
        <v>0</v>
      </c>
      <c r="AT30" s="55"/>
      <c r="AU30" s="93">
        <f t="shared" si="6"/>
        <v>0</v>
      </c>
      <c r="AV30" s="56"/>
    </row>
    <row r="31" spans="1:48" ht="13.9">
      <c r="A31" s="50">
        <v>19</v>
      </c>
      <c r="B31" s="20"/>
      <c r="C31" s="51"/>
      <c r="D31" s="52"/>
      <c r="E31" s="53"/>
      <c r="F31" s="54"/>
      <c r="G31" s="88">
        <f t="shared" si="0"/>
        <v>0</v>
      </c>
      <c r="H31" s="54"/>
      <c r="I31" s="88">
        <f t="shared" si="1"/>
        <v>0</v>
      </c>
      <c r="J31" s="54"/>
      <c r="K31" s="88">
        <f t="shared" si="2"/>
        <v>0</v>
      </c>
      <c r="L31" s="54"/>
      <c r="M31" s="88">
        <f t="shared" si="7"/>
        <v>0</v>
      </c>
      <c r="N31" s="54"/>
      <c r="O31" s="88">
        <f t="shared" si="3"/>
        <v>0</v>
      </c>
      <c r="P31" s="54"/>
      <c r="Q31" s="88">
        <f t="shared" si="8"/>
        <v>0</v>
      </c>
      <c r="R31" s="54"/>
      <c r="S31" s="88">
        <f t="shared" si="4"/>
        <v>0</v>
      </c>
      <c r="T31" s="54"/>
      <c r="U31" s="88">
        <f t="shared" si="9"/>
        <v>0</v>
      </c>
      <c r="V31" s="54"/>
      <c r="W31" s="88">
        <f t="shared" si="10"/>
        <v>0</v>
      </c>
      <c r="X31" s="54"/>
      <c r="Y31" s="88">
        <f t="shared" si="11"/>
        <v>0</v>
      </c>
      <c r="Z31" s="54"/>
      <c r="AA31" s="88">
        <f t="shared" si="12"/>
        <v>0</v>
      </c>
      <c r="AB31" s="54"/>
      <c r="AC31" s="88">
        <f t="shared" si="13"/>
        <v>0</v>
      </c>
      <c r="AD31" s="54"/>
      <c r="AE31" s="88">
        <f t="shared" si="14"/>
        <v>0</v>
      </c>
      <c r="AF31" s="54"/>
      <c r="AG31" s="88">
        <f t="shared" si="15"/>
        <v>0</v>
      </c>
      <c r="AH31" s="54"/>
      <c r="AI31" s="88">
        <f t="shared" si="16"/>
        <v>0</v>
      </c>
      <c r="AJ31" s="54"/>
      <c r="AK31" s="88">
        <f t="shared" si="17"/>
        <v>0</v>
      </c>
      <c r="AL31" s="54"/>
      <c r="AM31" s="88">
        <f t="shared" si="18"/>
        <v>0</v>
      </c>
      <c r="AN31" s="54"/>
      <c r="AO31" s="88"/>
      <c r="AP31" s="54"/>
      <c r="AQ31" s="88"/>
      <c r="AR31" s="54"/>
      <c r="AS31" s="88">
        <f t="shared" si="19"/>
        <v>0</v>
      </c>
      <c r="AT31" s="55"/>
      <c r="AU31" s="93">
        <f t="shared" si="6"/>
        <v>0</v>
      </c>
      <c r="AV31" s="56"/>
    </row>
    <row r="32" spans="1:48" ht="13.9">
      <c r="A32" s="50">
        <v>20</v>
      </c>
      <c r="B32" s="20"/>
      <c r="C32" s="51"/>
      <c r="D32" s="52"/>
      <c r="E32" s="53"/>
      <c r="F32" s="54"/>
      <c r="G32" s="88">
        <f t="shared" si="0"/>
        <v>0</v>
      </c>
      <c r="H32" s="54"/>
      <c r="I32" s="88">
        <f t="shared" si="1"/>
        <v>0</v>
      </c>
      <c r="J32" s="54"/>
      <c r="K32" s="88">
        <f t="shared" si="2"/>
        <v>0</v>
      </c>
      <c r="L32" s="54"/>
      <c r="M32" s="88">
        <f t="shared" si="7"/>
        <v>0</v>
      </c>
      <c r="N32" s="54"/>
      <c r="O32" s="88">
        <f t="shared" si="3"/>
        <v>0</v>
      </c>
      <c r="P32" s="54"/>
      <c r="Q32" s="88">
        <f t="shared" si="8"/>
        <v>0</v>
      </c>
      <c r="R32" s="54"/>
      <c r="S32" s="88">
        <f t="shared" si="4"/>
        <v>0</v>
      </c>
      <c r="T32" s="54"/>
      <c r="U32" s="88">
        <f t="shared" si="9"/>
        <v>0</v>
      </c>
      <c r="V32" s="54"/>
      <c r="W32" s="88">
        <f t="shared" si="10"/>
        <v>0</v>
      </c>
      <c r="X32" s="54"/>
      <c r="Y32" s="88">
        <f t="shared" si="11"/>
        <v>0</v>
      </c>
      <c r="Z32" s="54"/>
      <c r="AA32" s="88">
        <f t="shared" si="12"/>
        <v>0</v>
      </c>
      <c r="AB32" s="54"/>
      <c r="AC32" s="88">
        <f t="shared" si="13"/>
        <v>0</v>
      </c>
      <c r="AD32" s="54"/>
      <c r="AE32" s="88">
        <f t="shared" si="14"/>
        <v>0</v>
      </c>
      <c r="AF32" s="54"/>
      <c r="AG32" s="88">
        <f t="shared" si="15"/>
        <v>0</v>
      </c>
      <c r="AH32" s="54"/>
      <c r="AI32" s="88">
        <f t="shared" si="16"/>
        <v>0</v>
      </c>
      <c r="AJ32" s="54"/>
      <c r="AK32" s="88">
        <f t="shared" si="17"/>
        <v>0</v>
      </c>
      <c r="AL32" s="54"/>
      <c r="AM32" s="88">
        <f t="shared" si="18"/>
        <v>0</v>
      </c>
      <c r="AN32" s="54"/>
      <c r="AO32" s="88"/>
      <c r="AP32" s="54"/>
      <c r="AQ32" s="88"/>
      <c r="AR32" s="54"/>
      <c r="AS32" s="88">
        <f t="shared" si="19"/>
        <v>0</v>
      </c>
      <c r="AT32" s="55"/>
      <c r="AU32" s="93">
        <f t="shared" si="6"/>
        <v>0</v>
      </c>
      <c r="AV32" s="56"/>
    </row>
    <row r="33" spans="1:48" ht="13.9">
      <c r="A33" s="50">
        <v>21</v>
      </c>
      <c r="B33" s="20"/>
      <c r="C33" s="51"/>
      <c r="D33" s="52"/>
      <c r="E33" s="53"/>
      <c r="F33" s="54"/>
      <c r="G33" s="88">
        <f t="shared" si="0"/>
        <v>0</v>
      </c>
      <c r="H33" s="54"/>
      <c r="I33" s="88">
        <f t="shared" si="1"/>
        <v>0</v>
      </c>
      <c r="J33" s="54"/>
      <c r="K33" s="88">
        <f t="shared" si="2"/>
        <v>0</v>
      </c>
      <c r="L33" s="54"/>
      <c r="M33" s="88">
        <f t="shared" si="7"/>
        <v>0</v>
      </c>
      <c r="N33" s="54"/>
      <c r="O33" s="88">
        <f t="shared" si="3"/>
        <v>0</v>
      </c>
      <c r="P33" s="54"/>
      <c r="Q33" s="88">
        <f t="shared" si="8"/>
        <v>0</v>
      </c>
      <c r="R33" s="54"/>
      <c r="S33" s="88">
        <f t="shared" si="4"/>
        <v>0</v>
      </c>
      <c r="T33" s="54"/>
      <c r="U33" s="88">
        <f t="shared" si="9"/>
        <v>0</v>
      </c>
      <c r="V33" s="54"/>
      <c r="W33" s="88">
        <f t="shared" si="10"/>
        <v>0</v>
      </c>
      <c r="X33" s="54"/>
      <c r="Y33" s="88">
        <f t="shared" si="11"/>
        <v>0</v>
      </c>
      <c r="Z33" s="54"/>
      <c r="AA33" s="88">
        <f t="shared" si="12"/>
        <v>0</v>
      </c>
      <c r="AB33" s="54"/>
      <c r="AC33" s="88">
        <f t="shared" si="13"/>
        <v>0</v>
      </c>
      <c r="AD33" s="54"/>
      <c r="AE33" s="88">
        <f t="shared" si="14"/>
        <v>0</v>
      </c>
      <c r="AF33" s="54"/>
      <c r="AG33" s="88">
        <f t="shared" si="15"/>
        <v>0</v>
      </c>
      <c r="AH33" s="54"/>
      <c r="AI33" s="88">
        <f t="shared" si="16"/>
        <v>0</v>
      </c>
      <c r="AJ33" s="54"/>
      <c r="AK33" s="88">
        <f t="shared" si="17"/>
        <v>0</v>
      </c>
      <c r="AL33" s="54"/>
      <c r="AM33" s="88">
        <f t="shared" si="18"/>
        <v>0</v>
      </c>
      <c r="AN33" s="54"/>
      <c r="AO33" s="88"/>
      <c r="AP33" s="54"/>
      <c r="AQ33" s="88"/>
      <c r="AR33" s="54"/>
      <c r="AS33" s="88">
        <f t="shared" si="19"/>
        <v>0</v>
      </c>
      <c r="AT33" s="55"/>
      <c r="AU33" s="93">
        <f t="shared" si="6"/>
        <v>0</v>
      </c>
      <c r="AV33" s="56"/>
    </row>
    <row r="34" spans="1:48" ht="13.9">
      <c r="A34" s="50">
        <v>22</v>
      </c>
      <c r="B34" s="20"/>
      <c r="C34" s="51"/>
      <c r="D34" s="52"/>
      <c r="E34" s="53"/>
      <c r="F34" s="54"/>
      <c r="G34" s="88">
        <f t="shared" si="0"/>
        <v>0</v>
      </c>
      <c r="H34" s="54"/>
      <c r="I34" s="88">
        <f t="shared" si="1"/>
        <v>0</v>
      </c>
      <c r="J34" s="54"/>
      <c r="K34" s="88">
        <f t="shared" si="2"/>
        <v>0</v>
      </c>
      <c r="L34" s="54"/>
      <c r="M34" s="88">
        <f t="shared" si="7"/>
        <v>0</v>
      </c>
      <c r="N34" s="54"/>
      <c r="O34" s="88">
        <f t="shared" si="3"/>
        <v>0</v>
      </c>
      <c r="P34" s="54"/>
      <c r="Q34" s="88">
        <f t="shared" si="8"/>
        <v>0</v>
      </c>
      <c r="R34" s="54"/>
      <c r="S34" s="88">
        <f t="shared" si="4"/>
        <v>0</v>
      </c>
      <c r="T34" s="54"/>
      <c r="U34" s="88">
        <f t="shared" si="9"/>
        <v>0</v>
      </c>
      <c r="V34" s="54"/>
      <c r="W34" s="88">
        <f t="shared" si="10"/>
        <v>0</v>
      </c>
      <c r="X34" s="54"/>
      <c r="Y34" s="88">
        <f t="shared" si="11"/>
        <v>0</v>
      </c>
      <c r="Z34" s="54"/>
      <c r="AA34" s="88">
        <f t="shared" si="12"/>
        <v>0</v>
      </c>
      <c r="AB34" s="54"/>
      <c r="AC34" s="88">
        <f t="shared" si="13"/>
        <v>0</v>
      </c>
      <c r="AD34" s="54"/>
      <c r="AE34" s="88">
        <f t="shared" si="14"/>
        <v>0</v>
      </c>
      <c r="AF34" s="54"/>
      <c r="AG34" s="88">
        <f t="shared" si="15"/>
        <v>0</v>
      </c>
      <c r="AH34" s="54"/>
      <c r="AI34" s="88">
        <f t="shared" si="16"/>
        <v>0</v>
      </c>
      <c r="AJ34" s="54"/>
      <c r="AK34" s="88">
        <f t="shared" si="17"/>
        <v>0</v>
      </c>
      <c r="AL34" s="54"/>
      <c r="AM34" s="88">
        <f t="shared" si="18"/>
        <v>0</v>
      </c>
      <c r="AN34" s="54"/>
      <c r="AO34" s="88"/>
      <c r="AP34" s="54"/>
      <c r="AQ34" s="88"/>
      <c r="AR34" s="54"/>
      <c r="AS34" s="88">
        <f t="shared" si="19"/>
        <v>0</v>
      </c>
      <c r="AT34" s="55"/>
      <c r="AU34" s="93">
        <f t="shared" si="6"/>
        <v>0</v>
      </c>
      <c r="AV34" s="56"/>
    </row>
    <row r="35" spans="1:48" ht="13.9">
      <c r="A35" s="50">
        <v>23</v>
      </c>
      <c r="B35" s="20"/>
      <c r="C35" s="51"/>
      <c r="D35" s="52"/>
      <c r="E35" s="53"/>
      <c r="F35" s="54"/>
      <c r="G35" s="88">
        <f t="shared" si="0"/>
        <v>0</v>
      </c>
      <c r="H35" s="54"/>
      <c r="I35" s="88">
        <f t="shared" si="1"/>
        <v>0</v>
      </c>
      <c r="J35" s="54"/>
      <c r="K35" s="88">
        <f t="shared" si="2"/>
        <v>0</v>
      </c>
      <c r="L35" s="54"/>
      <c r="M35" s="88">
        <f t="shared" si="7"/>
        <v>0</v>
      </c>
      <c r="N35" s="54"/>
      <c r="O35" s="88">
        <f t="shared" si="3"/>
        <v>0</v>
      </c>
      <c r="P35" s="54"/>
      <c r="Q35" s="88">
        <f t="shared" si="8"/>
        <v>0</v>
      </c>
      <c r="R35" s="54"/>
      <c r="S35" s="88">
        <f t="shared" si="4"/>
        <v>0</v>
      </c>
      <c r="T35" s="54"/>
      <c r="U35" s="88">
        <f t="shared" si="9"/>
        <v>0</v>
      </c>
      <c r="V35" s="54"/>
      <c r="W35" s="88">
        <f t="shared" si="10"/>
        <v>0</v>
      </c>
      <c r="X35" s="54"/>
      <c r="Y35" s="88">
        <f t="shared" si="11"/>
        <v>0</v>
      </c>
      <c r="Z35" s="54"/>
      <c r="AA35" s="88">
        <f t="shared" si="12"/>
        <v>0</v>
      </c>
      <c r="AB35" s="54"/>
      <c r="AC35" s="88">
        <f t="shared" si="13"/>
        <v>0</v>
      </c>
      <c r="AD35" s="54"/>
      <c r="AE35" s="88">
        <f t="shared" si="14"/>
        <v>0</v>
      </c>
      <c r="AF35" s="54"/>
      <c r="AG35" s="88">
        <f t="shared" si="15"/>
        <v>0</v>
      </c>
      <c r="AH35" s="54"/>
      <c r="AI35" s="88">
        <f t="shared" si="16"/>
        <v>0</v>
      </c>
      <c r="AJ35" s="54"/>
      <c r="AK35" s="88">
        <f t="shared" si="17"/>
        <v>0</v>
      </c>
      <c r="AL35" s="54"/>
      <c r="AM35" s="88">
        <f t="shared" si="18"/>
        <v>0</v>
      </c>
      <c r="AN35" s="54"/>
      <c r="AO35" s="88"/>
      <c r="AP35" s="54"/>
      <c r="AQ35" s="88"/>
      <c r="AR35" s="54"/>
      <c r="AS35" s="88">
        <f t="shared" si="19"/>
        <v>0</v>
      </c>
      <c r="AT35" s="55"/>
      <c r="AU35" s="93">
        <f t="shared" si="6"/>
        <v>0</v>
      </c>
      <c r="AV35" s="56"/>
    </row>
    <row r="36" spans="1:48" ht="13.9">
      <c r="A36" s="50">
        <v>24</v>
      </c>
      <c r="B36" s="20"/>
      <c r="C36" s="51"/>
      <c r="D36" s="52"/>
      <c r="E36" s="53"/>
      <c r="F36" s="54"/>
      <c r="G36" s="88">
        <f t="shared" si="0"/>
        <v>0</v>
      </c>
      <c r="H36" s="54"/>
      <c r="I36" s="88">
        <f t="shared" si="1"/>
        <v>0</v>
      </c>
      <c r="J36" s="54"/>
      <c r="K36" s="88">
        <f t="shared" si="2"/>
        <v>0</v>
      </c>
      <c r="L36" s="54"/>
      <c r="M36" s="88">
        <f t="shared" si="7"/>
        <v>0</v>
      </c>
      <c r="N36" s="54"/>
      <c r="O36" s="88">
        <f t="shared" si="3"/>
        <v>0</v>
      </c>
      <c r="P36" s="54"/>
      <c r="Q36" s="88">
        <f t="shared" si="8"/>
        <v>0</v>
      </c>
      <c r="R36" s="54"/>
      <c r="S36" s="88">
        <f t="shared" si="4"/>
        <v>0</v>
      </c>
      <c r="T36" s="54"/>
      <c r="U36" s="88">
        <f t="shared" si="9"/>
        <v>0</v>
      </c>
      <c r="V36" s="54"/>
      <c r="W36" s="88">
        <f t="shared" si="10"/>
        <v>0</v>
      </c>
      <c r="X36" s="54"/>
      <c r="Y36" s="88">
        <f t="shared" si="11"/>
        <v>0</v>
      </c>
      <c r="Z36" s="54"/>
      <c r="AA36" s="88">
        <f t="shared" si="12"/>
        <v>0</v>
      </c>
      <c r="AB36" s="54"/>
      <c r="AC36" s="88">
        <f t="shared" si="13"/>
        <v>0</v>
      </c>
      <c r="AD36" s="54"/>
      <c r="AE36" s="88">
        <f t="shared" si="14"/>
        <v>0</v>
      </c>
      <c r="AF36" s="54"/>
      <c r="AG36" s="88">
        <f t="shared" si="15"/>
        <v>0</v>
      </c>
      <c r="AH36" s="54"/>
      <c r="AI36" s="88">
        <f t="shared" si="16"/>
        <v>0</v>
      </c>
      <c r="AJ36" s="54"/>
      <c r="AK36" s="88">
        <f t="shared" si="17"/>
        <v>0</v>
      </c>
      <c r="AL36" s="54"/>
      <c r="AM36" s="88">
        <f t="shared" si="18"/>
        <v>0</v>
      </c>
      <c r="AN36" s="54"/>
      <c r="AO36" s="88"/>
      <c r="AP36" s="54"/>
      <c r="AQ36" s="88"/>
      <c r="AR36" s="54"/>
      <c r="AS36" s="88">
        <f t="shared" si="19"/>
        <v>0</v>
      </c>
      <c r="AT36" s="55"/>
      <c r="AU36" s="93">
        <f t="shared" si="6"/>
        <v>0</v>
      </c>
      <c r="AV36" s="56"/>
    </row>
    <row r="37" spans="1:48" ht="13.9">
      <c r="A37" s="50">
        <v>25</v>
      </c>
      <c r="B37" s="20"/>
      <c r="C37" s="51"/>
      <c r="D37" s="52"/>
      <c r="E37" s="53"/>
      <c r="F37" s="54"/>
      <c r="G37" s="88">
        <f t="shared" si="0"/>
        <v>0</v>
      </c>
      <c r="H37" s="54"/>
      <c r="I37" s="88">
        <f t="shared" si="1"/>
        <v>0</v>
      </c>
      <c r="J37" s="54"/>
      <c r="K37" s="88">
        <f t="shared" si="2"/>
        <v>0</v>
      </c>
      <c r="L37" s="54"/>
      <c r="M37" s="88">
        <f t="shared" si="7"/>
        <v>0</v>
      </c>
      <c r="N37" s="54"/>
      <c r="O37" s="88">
        <f t="shared" si="3"/>
        <v>0</v>
      </c>
      <c r="P37" s="54"/>
      <c r="Q37" s="88">
        <f t="shared" si="8"/>
        <v>0</v>
      </c>
      <c r="R37" s="54"/>
      <c r="S37" s="88">
        <f t="shared" si="4"/>
        <v>0</v>
      </c>
      <c r="T37" s="54"/>
      <c r="U37" s="88">
        <f t="shared" si="9"/>
        <v>0</v>
      </c>
      <c r="V37" s="54"/>
      <c r="W37" s="88">
        <f t="shared" si="10"/>
        <v>0</v>
      </c>
      <c r="X37" s="54"/>
      <c r="Y37" s="88">
        <f t="shared" si="11"/>
        <v>0</v>
      </c>
      <c r="Z37" s="54"/>
      <c r="AA37" s="88">
        <f t="shared" si="12"/>
        <v>0</v>
      </c>
      <c r="AB37" s="54"/>
      <c r="AC37" s="88">
        <f t="shared" si="13"/>
        <v>0</v>
      </c>
      <c r="AD37" s="54"/>
      <c r="AE37" s="88">
        <f t="shared" si="14"/>
        <v>0</v>
      </c>
      <c r="AF37" s="54"/>
      <c r="AG37" s="88">
        <f t="shared" si="15"/>
        <v>0</v>
      </c>
      <c r="AH37" s="54"/>
      <c r="AI37" s="88">
        <f t="shared" si="16"/>
        <v>0</v>
      </c>
      <c r="AJ37" s="54"/>
      <c r="AK37" s="88">
        <f t="shared" si="17"/>
        <v>0</v>
      </c>
      <c r="AL37" s="54"/>
      <c r="AM37" s="88">
        <f t="shared" si="18"/>
        <v>0</v>
      </c>
      <c r="AN37" s="54"/>
      <c r="AO37" s="88"/>
      <c r="AP37" s="54"/>
      <c r="AQ37" s="88"/>
      <c r="AR37" s="54"/>
      <c r="AS37" s="88">
        <f t="shared" si="19"/>
        <v>0</v>
      </c>
      <c r="AT37" s="55"/>
      <c r="AU37" s="93">
        <f t="shared" si="6"/>
        <v>0</v>
      </c>
      <c r="AV37" s="56"/>
    </row>
    <row r="38" spans="1:48" ht="13.9">
      <c r="A38" s="50">
        <v>26</v>
      </c>
      <c r="B38" s="20"/>
      <c r="C38" s="51"/>
      <c r="D38" s="52"/>
      <c r="E38" s="53"/>
      <c r="F38" s="54"/>
      <c r="G38" s="88">
        <f t="shared" si="0"/>
        <v>0</v>
      </c>
      <c r="H38" s="54"/>
      <c r="I38" s="88">
        <f t="shared" si="1"/>
        <v>0</v>
      </c>
      <c r="J38" s="54"/>
      <c r="K38" s="88">
        <f t="shared" si="2"/>
        <v>0</v>
      </c>
      <c r="L38" s="54"/>
      <c r="M38" s="88">
        <f t="shared" si="7"/>
        <v>0</v>
      </c>
      <c r="N38" s="54"/>
      <c r="O38" s="88">
        <f t="shared" si="3"/>
        <v>0</v>
      </c>
      <c r="P38" s="54"/>
      <c r="Q38" s="88">
        <f t="shared" si="8"/>
        <v>0</v>
      </c>
      <c r="R38" s="54"/>
      <c r="S38" s="88">
        <f t="shared" si="4"/>
        <v>0</v>
      </c>
      <c r="T38" s="54"/>
      <c r="U38" s="88">
        <f t="shared" si="9"/>
        <v>0</v>
      </c>
      <c r="V38" s="54"/>
      <c r="W38" s="88">
        <f t="shared" si="10"/>
        <v>0</v>
      </c>
      <c r="X38" s="54"/>
      <c r="Y38" s="88">
        <f t="shared" si="11"/>
        <v>0</v>
      </c>
      <c r="Z38" s="54"/>
      <c r="AA38" s="88">
        <f t="shared" si="12"/>
        <v>0</v>
      </c>
      <c r="AB38" s="54"/>
      <c r="AC38" s="88">
        <f t="shared" si="13"/>
        <v>0</v>
      </c>
      <c r="AD38" s="54"/>
      <c r="AE38" s="88">
        <f t="shared" si="14"/>
        <v>0</v>
      </c>
      <c r="AF38" s="54"/>
      <c r="AG38" s="88">
        <f t="shared" si="15"/>
        <v>0</v>
      </c>
      <c r="AH38" s="54"/>
      <c r="AI38" s="88">
        <f t="shared" si="16"/>
        <v>0</v>
      </c>
      <c r="AJ38" s="54"/>
      <c r="AK38" s="88">
        <f t="shared" si="17"/>
        <v>0</v>
      </c>
      <c r="AL38" s="54"/>
      <c r="AM38" s="88">
        <f t="shared" si="18"/>
        <v>0</v>
      </c>
      <c r="AN38" s="54"/>
      <c r="AO38" s="88"/>
      <c r="AP38" s="54"/>
      <c r="AQ38" s="88"/>
      <c r="AR38" s="54"/>
      <c r="AS38" s="88">
        <f t="shared" si="19"/>
        <v>0</v>
      </c>
      <c r="AT38" s="55"/>
      <c r="AU38" s="93">
        <f t="shared" si="6"/>
        <v>0</v>
      </c>
      <c r="AV38" s="56"/>
    </row>
    <row r="39" spans="1:48" ht="13.9">
      <c r="A39" s="50">
        <v>27</v>
      </c>
      <c r="B39" s="20"/>
      <c r="C39" s="51"/>
      <c r="D39" s="52"/>
      <c r="E39" s="53"/>
      <c r="F39" s="54"/>
      <c r="G39" s="88">
        <f t="shared" si="0"/>
        <v>0</v>
      </c>
      <c r="H39" s="54"/>
      <c r="I39" s="88">
        <f t="shared" si="1"/>
        <v>0</v>
      </c>
      <c r="J39" s="54"/>
      <c r="K39" s="88">
        <f t="shared" si="2"/>
        <v>0</v>
      </c>
      <c r="L39" s="54"/>
      <c r="M39" s="88">
        <f t="shared" si="7"/>
        <v>0</v>
      </c>
      <c r="N39" s="54"/>
      <c r="O39" s="88">
        <f t="shared" si="3"/>
        <v>0</v>
      </c>
      <c r="P39" s="54"/>
      <c r="Q39" s="88">
        <f t="shared" si="8"/>
        <v>0</v>
      </c>
      <c r="R39" s="54"/>
      <c r="S39" s="88">
        <f t="shared" si="4"/>
        <v>0</v>
      </c>
      <c r="T39" s="54"/>
      <c r="U39" s="88">
        <f t="shared" si="9"/>
        <v>0</v>
      </c>
      <c r="V39" s="54"/>
      <c r="W39" s="88">
        <f t="shared" si="10"/>
        <v>0</v>
      </c>
      <c r="X39" s="54"/>
      <c r="Y39" s="88">
        <f t="shared" si="11"/>
        <v>0</v>
      </c>
      <c r="Z39" s="54"/>
      <c r="AA39" s="88">
        <f t="shared" si="12"/>
        <v>0</v>
      </c>
      <c r="AB39" s="54"/>
      <c r="AC39" s="88">
        <f t="shared" si="13"/>
        <v>0</v>
      </c>
      <c r="AD39" s="54"/>
      <c r="AE39" s="88">
        <f t="shared" si="14"/>
        <v>0</v>
      </c>
      <c r="AF39" s="54"/>
      <c r="AG39" s="88">
        <f t="shared" si="15"/>
        <v>0</v>
      </c>
      <c r="AH39" s="54"/>
      <c r="AI39" s="88">
        <f t="shared" si="16"/>
        <v>0</v>
      </c>
      <c r="AJ39" s="54"/>
      <c r="AK39" s="88">
        <f t="shared" si="17"/>
        <v>0</v>
      </c>
      <c r="AL39" s="54"/>
      <c r="AM39" s="88">
        <f t="shared" si="18"/>
        <v>0</v>
      </c>
      <c r="AN39" s="54"/>
      <c r="AO39" s="88"/>
      <c r="AP39" s="54"/>
      <c r="AQ39" s="88"/>
      <c r="AR39" s="54"/>
      <c r="AS39" s="88">
        <f t="shared" si="19"/>
        <v>0</v>
      </c>
      <c r="AT39" s="55"/>
      <c r="AU39" s="93">
        <f t="shared" si="6"/>
        <v>0</v>
      </c>
      <c r="AV39" s="56"/>
    </row>
    <row r="40" spans="1:48" ht="13.9">
      <c r="A40" s="50">
        <v>28</v>
      </c>
      <c r="B40" s="20"/>
      <c r="C40" s="51"/>
      <c r="D40" s="52"/>
      <c r="E40" s="53"/>
      <c r="F40" s="54"/>
      <c r="G40" s="88">
        <f t="shared" si="0"/>
        <v>0</v>
      </c>
      <c r="H40" s="54"/>
      <c r="I40" s="88">
        <f t="shared" si="1"/>
        <v>0</v>
      </c>
      <c r="J40" s="54"/>
      <c r="K40" s="88">
        <f t="shared" si="2"/>
        <v>0</v>
      </c>
      <c r="L40" s="54"/>
      <c r="M40" s="88">
        <f t="shared" si="7"/>
        <v>0</v>
      </c>
      <c r="N40" s="54"/>
      <c r="O40" s="88">
        <f t="shared" si="3"/>
        <v>0</v>
      </c>
      <c r="P40" s="54"/>
      <c r="Q40" s="88">
        <f t="shared" si="8"/>
        <v>0</v>
      </c>
      <c r="R40" s="54"/>
      <c r="S40" s="88">
        <f t="shared" si="4"/>
        <v>0</v>
      </c>
      <c r="T40" s="54"/>
      <c r="U40" s="88">
        <f t="shared" si="9"/>
        <v>0</v>
      </c>
      <c r="V40" s="54"/>
      <c r="W40" s="88">
        <f t="shared" si="10"/>
        <v>0</v>
      </c>
      <c r="X40" s="54"/>
      <c r="Y40" s="88">
        <f t="shared" si="11"/>
        <v>0</v>
      </c>
      <c r="Z40" s="54"/>
      <c r="AA40" s="88">
        <f t="shared" si="12"/>
        <v>0</v>
      </c>
      <c r="AB40" s="54"/>
      <c r="AC40" s="88">
        <f t="shared" si="13"/>
        <v>0</v>
      </c>
      <c r="AD40" s="54"/>
      <c r="AE40" s="88">
        <f t="shared" si="14"/>
        <v>0</v>
      </c>
      <c r="AF40" s="54"/>
      <c r="AG40" s="88">
        <f t="shared" si="15"/>
        <v>0</v>
      </c>
      <c r="AH40" s="54"/>
      <c r="AI40" s="88">
        <f t="shared" si="16"/>
        <v>0</v>
      </c>
      <c r="AJ40" s="54"/>
      <c r="AK40" s="88">
        <f t="shared" si="17"/>
        <v>0</v>
      </c>
      <c r="AL40" s="54"/>
      <c r="AM40" s="88">
        <f t="shared" si="18"/>
        <v>0</v>
      </c>
      <c r="AN40" s="54"/>
      <c r="AO40" s="88"/>
      <c r="AP40" s="54"/>
      <c r="AQ40" s="88"/>
      <c r="AR40" s="54"/>
      <c r="AS40" s="88">
        <f t="shared" si="19"/>
        <v>0</v>
      </c>
      <c r="AT40" s="55"/>
      <c r="AU40" s="93">
        <f t="shared" si="6"/>
        <v>0</v>
      </c>
      <c r="AV40" s="56"/>
    </row>
    <row r="41" spans="1:48" ht="13.9">
      <c r="A41" s="50">
        <v>29</v>
      </c>
      <c r="B41" s="20"/>
      <c r="C41" s="51"/>
      <c r="D41" s="52"/>
      <c r="E41" s="53"/>
      <c r="F41" s="54"/>
      <c r="G41" s="88">
        <f t="shared" si="0"/>
        <v>0</v>
      </c>
      <c r="H41" s="54"/>
      <c r="I41" s="88">
        <f t="shared" si="1"/>
        <v>0</v>
      </c>
      <c r="J41" s="54"/>
      <c r="K41" s="88">
        <f t="shared" si="2"/>
        <v>0</v>
      </c>
      <c r="L41" s="54"/>
      <c r="M41" s="88">
        <f t="shared" si="7"/>
        <v>0</v>
      </c>
      <c r="N41" s="54"/>
      <c r="O41" s="88">
        <f t="shared" si="3"/>
        <v>0</v>
      </c>
      <c r="P41" s="54"/>
      <c r="Q41" s="88">
        <f t="shared" si="8"/>
        <v>0</v>
      </c>
      <c r="R41" s="54"/>
      <c r="S41" s="88">
        <f t="shared" si="4"/>
        <v>0</v>
      </c>
      <c r="T41" s="54"/>
      <c r="U41" s="88">
        <f t="shared" si="9"/>
        <v>0</v>
      </c>
      <c r="V41" s="54"/>
      <c r="W41" s="88">
        <f t="shared" si="10"/>
        <v>0</v>
      </c>
      <c r="X41" s="54"/>
      <c r="Y41" s="88">
        <f t="shared" si="11"/>
        <v>0</v>
      </c>
      <c r="Z41" s="54"/>
      <c r="AA41" s="88">
        <f t="shared" si="12"/>
        <v>0</v>
      </c>
      <c r="AB41" s="54"/>
      <c r="AC41" s="88">
        <f t="shared" si="13"/>
        <v>0</v>
      </c>
      <c r="AD41" s="54"/>
      <c r="AE41" s="88">
        <f t="shared" si="14"/>
        <v>0</v>
      </c>
      <c r="AF41" s="54"/>
      <c r="AG41" s="88">
        <f t="shared" si="15"/>
        <v>0</v>
      </c>
      <c r="AH41" s="54"/>
      <c r="AI41" s="88">
        <f t="shared" si="16"/>
        <v>0</v>
      </c>
      <c r="AJ41" s="54"/>
      <c r="AK41" s="88">
        <f t="shared" si="17"/>
        <v>0</v>
      </c>
      <c r="AL41" s="54"/>
      <c r="AM41" s="88">
        <f t="shared" si="18"/>
        <v>0</v>
      </c>
      <c r="AN41" s="54"/>
      <c r="AO41" s="88"/>
      <c r="AP41" s="54"/>
      <c r="AQ41" s="88"/>
      <c r="AR41" s="54"/>
      <c r="AS41" s="88">
        <f t="shared" si="19"/>
        <v>0</v>
      </c>
      <c r="AT41" s="55"/>
      <c r="AU41" s="93">
        <f t="shared" si="6"/>
        <v>0</v>
      </c>
      <c r="AV41" s="56"/>
    </row>
    <row r="42" spans="1:48" ht="13.9">
      <c r="A42" s="50">
        <v>30</v>
      </c>
      <c r="B42" s="20"/>
      <c r="C42" s="51"/>
      <c r="D42" s="52"/>
      <c r="E42" s="53"/>
      <c r="F42" s="54"/>
      <c r="G42" s="88">
        <f t="shared" si="0"/>
        <v>0</v>
      </c>
      <c r="H42" s="54"/>
      <c r="I42" s="88">
        <f t="shared" si="1"/>
        <v>0</v>
      </c>
      <c r="J42" s="54"/>
      <c r="K42" s="88">
        <f t="shared" si="2"/>
        <v>0</v>
      </c>
      <c r="L42" s="54"/>
      <c r="M42" s="88">
        <f t="shared" si="7"/>
        <v>0</v>
      </c>
      <c r="N42" s="54"/>
      <c r="O42" s="88">
        <f t="shared" si="3"/>
        <v>0</v>
      </c>
      <c r="P42" s="54"/>
      <c r="Q42" s="88">
        <f t="shared" si="8"/>
        <v>0</v>
      </c>
      <c r="R42" s="54"/>
      <c r="S42" s="88">
        <f t="shared" si="4"/>
        <v>0</v>
      </c>
      <c r="T42" s="54"/>
      <c r="U42" s="88">
        <f t="shared" si="9"/>
        <v>0</v>
      </c>
      <c r="V42" s="54"/>
      <c r="W42" s="88">
        <f t="shared" si="10"/>
        <v>0</v>
      </c>
      <c r="X42" s="54"/>
      <c r="Y42" s="88">
        <f t="shared" si="11"/>
        <v>0</v>
      </c>
      <c r="Z42" s="54"/>
      <c r="AA42" s="88">
        <f t="shared" si="12"/>
        <v>0</v>
      </c>
      <c r="AB42" s="54"/>
      <c r="AC42" s="88">
        <f t="shared" si="13"/>
        <v>0</v>
      </c>
      <c r="AD42" s="54"/>
      <c r="AE42" s="88">
        <f t="shared" si="14"/>
        <v>0</v>
      </c>
      <c r="AF42" s="54"/>
      <c r="AG42" s="88">
        <f t="shared" si="15"/>
        <v>0</v>
      </c>
      <c r="AH42" s="54"/>
      <c r="AI42" s="88">
        <f t="shared" si="16"/>
        <v>0</v>
      </c>
      <c r="AJ42" s="54"/>
      <c r="AK42" s="88">
        <f t="shared" si="17"/>
        <v>0</v>
      </c>
      <c r="AL42" s="54"/>
      <c r="AM42" s="88">
        <f t="shared" si="18"/>
        <v>0</v>
      </c>
      <c r="AN42" s="54"/>
      <c r="AO42" s="88"/>
      <c r="AP42" s="54"/>
      <c r="AQ42" s="88"/>
      <c r="AR42" s="54"/>
      <c r="AS42" s="88">
        <f t="shared" si="19"/>
        <v>0</v>
      </c>
      <c r="AT42" s="55"/>
      <c r="AU42" s="93">
        <f t="shared" si="6"/>
        <v>0</v>
      </c>
      <c r="AV42" s="56"/>
    </row>
    <row r="43" spans="1:48" ht="13.9">
      <c r="A43" s="50">
        <v>31</v>
      </c>
      <c r="B43" s="20"/>
      <c r="C43" s="51"/>
      <c r="D43" s="52"/>
      <c r="E43" s="53"/>
      <c r="F43" s="54"/>
      <c r="G43" s="88">
        <f t="shared" si="0"/>
        <v>0</v>
      </c>
      <c r="H43" s="54"/>
      <c r="I43" s="88">
        <f t="shared" si="1"/>
        <v>0</v>
      </c>
      <c r="J43" s="54"/>
      <c r="K43" s="88">
        <f t="shared" si="2"/>
        <v>0</v>
      </c>
      <c r="L43" s="54"/>
      <c r="M43" s="88">
        <f t="shared" si="7"/>
        <v>0</v>
      </c>
      <c r="N43" s="54"/>
      <c r="O43" s="88">
        <f t="shared" si="3"/>
        <v>0</v>
      </c>
      <c r="P43" s="54"/>
      <c r="Q43" s="88">
        <f t="shared" si="8"/>
        <v>0</v>
      </c>
      <c r="R43" s="54"/>
      <c r="S43" s="88">
        <f t="shared" si="4"/>
        <v>0</v>
      </c>
      <c r="T43" s="54"/>
      <c r="U43" s="88">
        <f t="shared" si="9"/>
        <v>0</v>
      </c>
      <c r="V43" s="54"/>
      <c r="W43" s="88">
        <f t="shared" si="10"/>
        <v>0</v>
      </c>
      <c r="X43" s="54"/>
      <c r="Y43" s="88">
        <f t="shared" si="11"/>
        <v>0</v>
      </c>
      <c r="Z43" s="54"/>
      <c r="AA43" s="88">
        <f t="shared" si="12"/>
        <v>0</v>
      </c>
      <c r="AB43" s="54"/>
      <c r="AC43" s="88">
        <f t="shared" si="13"/>
        <v>0</v>
      </c>
      <c r="AD43" s="54"/>
      <c r="AE43" s="88">
        <f t="shared" si="14"/>
        <v>0</v>
      </c>
      <c r="AF43" s="54"/>
      <c r="AG43" s="88">
        <f t="shared" si="15"/>
        <v>0</v>
      </c>
      <c r="AH43" s="54"/>
      <c r="AI43" s="88">
        <f t="shared" si="16"/>
        <v>0</v>
      </c>
      <c r="AJ43" s="54"/>
      <c r="AK43" s="88">
        <f t="shared" si="17"/>
        <v>0</v>
      </c>
      <c r="AL43" s="54"/>
      <c r="AM43" s="88">
        <f t="shared" si="18"/>
        <v>0</v>
      </c>
      <c r="AN43" s="54"/>
      <c r="AO43" s="88"/>
      <c r="AP43" s="54"/>
      <c r="AQ43" s="88"/>
      <c r="AR43" s="54"/>
      <c r="AS43" s="88">
        <f t="shared" si="19"/>
        <v>0</v>
      </c>
      <c r="AT43" s="55"/>
      <c r="AU43" s="93">
        <f t="shared" si="6"/>
        <v>0</v>
      </c>
      <c r="AV43" s="56"/>
    </row>
    <row r="44" spans="1:48" ht="13.9">
      <c r="A44" s="50">
        <v>32</v>
      </c>
      <c r="B44" s="20"/>
      <c r="C44" s="51"/>
      <c r="D44" s="52"/>
      <c r="E44" s="53"/>
      <c r="F44" s="54"/>
      <c r="G44" s="88">
        <f t="shared" si="0"/>
        <v>0</v>
      </c>
      <c r="H44" s="54"/>
      <c r="I44" s="88">
        <f t="shared" si="1"/>
        <v>0</v>
      </c>
      <c r="J44" s="54"/>
      <c r="K44" s="88">
        <f t="shared" si="2"/>
        <v>0</v>
      </c>
      <c r="L44" s="54"/>
      <c r="M44" s="88">
        <f t="shared" si="7"/>
        <v>0</v>
      </c>
      <c r="N44" s="54"/>
      <c r="O44" s="88">
        <f t="shared" si="3"/>
        <v>0</v>
      </c>
      <c r="P44" s="54"/>
      <c r="Q44" s="88">
        <f t="shared" si="8"/>
        <v>0</v>
      </c>
      <c r="R44" s="54"/>
      <c r="S44" s="88">
        <f t="shared" si="4"/>
        <v>0</v>
      </c>
      <c r="T44" s="54"/>
      <c r="U44" s="88">
        <f t="shared" si="9"/>
        <v>0</v>
      </c>
      <c r="V44" s="54"/>
      <c r="W44" s="88">
        <f t="shared" si="10"/>
        <v>0</v>
      </c>
      <c r="X44" s="54"/>
      <c r="Y44" s="88">
        <f t="shared" si="11"/>
        <v>0</v>
      </c>
      <c r="Z44" s="54"/>
      <c r="AA44" s="88">
        <f t="shared" si="12"/>
        <v>0</v>
      </c>
      <c r="AB44" s="54"/>
      <c r="AC44" s="88">
        <f t="shared" si="13"/>
        <v>0</v>
      </c>
      <c r="AD44" s="54"/>
      <c r="AE44" s="88">
        <f t="shared" si="14"/>
        <v>0</v>
      </c>
      <c r="AF44" s="54"/>
      <c r="AG44" s="88">
        <f t="shared" si="15"/>
        <v>0</v>
      </c>
      <c r="AH44" s="54"/>
      <c r="AI44" s="88">
        <f t="shared" si="16"/>
        <v>0</v>
      </c>
      <c r="AJ44" s="54"/>
      <c r="AK44" s="88">
        <f t="shared" si="17"/>
        <v>0</v>
      </c>
      <c r="AL44" s="54"/>
      <c r="AM44" s="88">
        <f t="shared" si="18"/>
        <v>0</v>
      </c>
      <c r="AN44" s="54"/>
      <c r="AO44" s="88"/>
      <c r="AP44" s="54"/>
      <c r="AQ44" s="88"/>
      <c r="AR44" s="54"/>
      <c r="AS44" s="88">
        <f t="shared" si="19"/>
        <v>0</v>
      </c>
      <c r="AT44" s="55"/>
      <c r="AU44" s="93">
        <f t="shared" si="6"/>
        <v>0</v>
      </c>
      <c r="AV44" s="56"/>
    </row>
    <row r="45" spans="1:48" ht="13.9">
      <c r="A45" s="50">
        <v>33</v>
      </c>
      <c r="B45" s="20"/>
      <c r="C45" s="51"/>
      <c r="D45" s="52"/>
      <c r="E45" s="53"/>
      <c r="F45" s="54"/>
      <c r="G45" s="88">
        <f t="shared" si="0"/>
        <v>0</v>
      </c>
      <c r="H45" s="54"/>
      <c r="I45" s="88">
        <f t="shared" si="1"/>
        <v>0</v>
      </c>
      <c r="J45" s="54"/>
      <c r="K45" s="88">
        <f t="shared" si="2"/>
        <v>0</v>
      </c>
      <c r="L45" s="54"/>
      <c r="M45" s="88">
        <f t="shared" si="7"/>
        <v>0</v>
      </c>
      <c r="N45" s="54"/>
      <c r="O45" s="88">
        <f t="shared" si="3"/>
        <v>0</v>
      </c>
      <c r="P45" s="54"/>
      <c r="Q45" s="88">
        <f t="shared" si="8"/>
        <v>0</v>
      </c>
      <c r="R45" s="54"/>
      <c r="S45" s="88">
        <f t="shared" si="4"/>
        <v>0</v>
      </c>
      <c r="T45" s="54"/>
      <c r="U45" s="88">
        <f t="shared" si="9"/>
        <v>0</v>
      </c>
      <c r="V45" s="54"/>
      <c r="W45" s="88">
        <f t="shared" si="10"/>
        <v>0</v>
      </c>
      <c r="X45" s="54"/>
      <c r="Y45" s="88">
        <f t="shared" si="11"/>
        <v>0</v>
      </c>
      <c r="Z45" s="54"/>
      <c r="AA45" s="88">
        <f t="shared" si="12"/>
        <v>0</v>
      </c>
      <c r="AB45" s="54"/>
      <c r="AC45" s="88">
        <f t="shared" si="13"/>
        <v>0</v>
      </c>
      <c r="AD45" s="54"/>
      <c r="AE45" s="88">
        <f t="shared" si="14"/>
        <v>0</v>
      </c>
      <c r="AF45" s="54"/>
      <c r="AG45" s="88">
        <f t="shared" si="15"/>
        <v>0</v>
      </c>
      <c r="AH45" s="54"/>
      <c r="AI45" s="88">
        <f t="shared" si="16"/>
        <v>0</v>
      </c>
      <c r="AJ45" s="54"/>
      <c r="AK45" s="88">
        <f t="shared" si="17"/>
        <v>0</v>
      </c>
      <c r="AL45" s="54"/>
      <c r="AM45" s="88">
        <f t="shared" si="18"/>
        <v>0</v>
      </c>
      <c r="AN45" s="54"/>
      <c r="AO45" s="88"/>
      <c r="AP45" s="54"/>
      <c r="AQ45" s="88"/>
      <c r="AR45" s="54"/>
      <c r="AS45" s="88">
        <f t="shared" si="19"/>
        <v>0</v>
      </c>
      <c r="AT45" s="55"/>
      <c r="AU45" s="93">
        <f t="shared" si="6"/>
        <v>0</v>
      </c>
      <c r="AV45" s="56"/>
    </row>
    <row r="46" spans="1:48" ht="13.9">
      <c r="A46" s="50">
        <v>34</v>
      </c>
      <c r="B46" s="20"/>
      <c r="C46" s="51"/>
      <c r="D46" s="52"/>
      <c r="E46" s="53"/>
      <c r="F46" s="54"/>
      <c r="G46" s="88">
        <f t="shared" si="0"/>
        <v>0</v>
      </c>
      <c r="H46" s="54"/>
      <c r="I46" s="88">
        <f t="shared" si="1"/>
        <v>0</v>
      </c>
      <c r="J46" s="54"/>
      <c r="K46" s="88">
        <f t="shared" si="2"/>
        <v>0</v>
      </c>
      <c r="L46" s="54"/>
      <c r="M46" s="88">
        <f t="shared" si="7"/>
        <v>0</v>
      </c>
      <c r="N46" s="54"/>
      <c r="O46" s="88">
        <f t="shared" si="3"/>
        <v>0</v>
      </c>
      <c r="P46" s="54"/>
      <c r="Q46" s="88">
        <f t="shared" si="8"/>
        <v>0</v>
      </c>
      <c r="R46" s="54"/>
      <c r="S46" s="88">
        <f t="shared" si="4"/>
        <v>0</v>
      </c>
      <c r="T46" s="54"/>
      <c r="U46" s="88">
        <f t="shared" si="9"/>
        <v>0</v>
      </c>
      <c r="V46" s="54"/>
      <c r="W46" s="88">
        <f t="shared" si="10"/>
        <v>0</v>
      </c>
      <c r="X46" s="54"/>
      <c r="Y46" s="88">
        <f t="shared" si="11"/>
        <v>0</v>
      </c>
      <c r="Z46" s="54"/>
      <c r="AA46" s="88">
        <f t="shared" si="12"/>
        <v>0</v>
      </c>
      <c r="AB46" s="54"/>
      <c r="AC46" s="88">
        <f t="shared" si="13"/>
        <v>0</v>
      </c>
      <c r="AD46" s="54"/>
      <c r="AE46" s="88">
        <f t="shared" si="14"/>
        <v>0</v>
      </c>
      <c r="AF46" s="54"/>
      <c r="AG46" s="88">
        <f t="shared" si="15"/>
        <v>0</v>
      </c>
      <c r="AH46" s="54"/>
      <c r="AI46" s="88">
        <f t="shared" si="16"/>
        <v>0</v>
      </c>
      <c r="AJ46" s="54"/>
      <c r="AK46" s="88">
        <f t="shared" si="17"/>
        <v>0</v>
      </c>
      <c r="AL46" s="54"/>
      <c r="AM46" s="88">
        <f t="shared" si="18"/>
        <v>0</v>
      </c>
      <c r="AN46" s="54"/>
      <c r="AO46" s="88"/>
      <c r="AP46" s="54"/>
      <c r="AQ46" s="88"/>
      <c r="AR46" s="54"/>
      <c r="AS46" s="88">
        <f t="shared" si="19"/>
        <v>0</v>
      </c>
      <c r="AT46" s="55"/>
      <c r="AU46" s="93">
        <f t="shared" si="6"/>
        <v>0</v>
      </c>
      <c r="AV46" s="56"/>
    </row>
    <row r="47" spans="1:48" ht="13.9">
      <c r="A47" s="50">
        <v>35</v>
      </c>
      <c r="B47" s="20"/>
      <c r="C47" s="51"/>
      <c r="D47" s="52"/>
      <c r="E47" s="53"/>
      <c r="F47" s="54"/>
      <c r="G47" s="88">
        <f t="shared" si="0"/>
        <v>0</v>
      </c>
      <c r="H47" s="54"/>
      <c r="I47" s="88">
        <f t="shared" si="1"/>
        <v>0</v>
      </c>
      <c r="J47" s="54"/>
      <c r="K47" s="88">
        <f t="shared" si="2"/>
        <v>0</v>
      </c>
      <c r="L47" s="54"/>
      <c r="M47" s="88">
        <f t="shared" si="7"/>
        <v>0</v>
      </c>
      <c r="N47" s="54"/>
      <c r="O47" s="88">
        <f t="shared" si="3"/>
        <v>0</v>
      </c>
      <c r="P47" s="54"/>
      <c r="Q47" s="88">
        <f t="shared" si="8"/>
        <v>0</v>
      </c>
      <c r="R47" s="54"/>
      <c r="S47" s="88">
        <f t="shared" si="4"/>
        <v>0</v>
      </c>
      <c r="T47" s="54"/>
      <c r="U47" s="88">
        <f t="shared" si="9"/>
        <v>0</v>
      </c>
      <c r="V47" s="54"/>
      <c r="W47" s="88">
        <f t="shared" si="10"/>
        <v>0</v>
      </c>
      <c r="X47" s="54"/>
      <c r="Y47" s="88">
        <f t="shared" si="11"/>
        <v>0</v>
      </c>
      <c r="Z47" s="54"/>
      <c r="AA47" s="88">
        <f t="shared" si="12"/>
        <v>0</v>
      </c>
      <c r="AB47" s="54"/>
      <c r="AC47" s="88">
        <f t="shared" si="13"/>
        <v>0</v>
      </c>
      <c r="AD47" s="54"/>
      <c r="AE47" s="88">
        <f t="shared" si="14"/>
        <v>0</v>
      </c>
      <c r="AF47" s="54"/>
      <c r="AG47" s="88">
        <f t="shared" si="15"/>
        <v>0</v>
      </c>
      <c r="AH47" s="54"/>
      <c r="AI47" s="88">
        <f t="shared" si="16"/>
        <v>0</v>
      </c>
      <c r="AJ47" s="54"/>
      <c r="AK47" s="88">
        <f t="shared" si="17"/>
        <v>0</v>
      </c>
      <c r="AL47" s="54"/>
      <c r="AM47" s="88">
        <f t="shared" si="18"/>
        <v>0</v>
      </c>
      <c r="AN47" s="54"/>
      <c r="AO47" s="88"/>
      <c r="AP47" s="54"/>
      <c r="AQ47" s="88"/>
      <c r="AR47" s="54"/>
      <c r="AS47" s="88">
        <f t="shared" si="19"/>
        <v>0</v>
      </c>
      <c r="AT47" s="55"/>
      <c r="AU47" s="93">
        <f t="shared" si="6"/>
        <v>0</v>
      </c>
      <c r="AV47" s="56"/>
    </row>
    <row r="48" spans="1:48" ht="13.9">
      <c r="A48" s="50">
        <v>36</v>
      </c>
      <c r="B48" s="20"/>
      <c r="C48" s="51"/>
      <c r="D48" s="52"/>
      <c r="E48" s="53"/>
      <c r="F48" s="54"/>
      <c r="G48" s="88">
        <f t="shared" si="0"/>
        <v>0</v>
      </c>
      <c r="H48" s="54"/>
      <c r="I48" s="88">
        <f t="shared" si="1"/>
        <v>0</v>
      </c>
      <c r="J48" s="54"/>
      <c r="K48" s="88">
        <f t="shared" si="2"/>
        <v>0</v>
      </c>
      <c r="L48" s="54"/>
      <c r="M48" s="88">
        <f t="shared" si="7"/>
        <v>0</v>
      </c>
      <c r="N48" s="54"/>
      <c r="O48" s="88">
        <f t="shared" si="3"/>
        <v>0</v>
      </c>
      <c r="P48" s="54"/>
      <c r="Q48" s="88">
        <f t="shared" si="8"/>
        <v>0</v>
      </c>
      <c r="R48" s="54"/>
      <c r="S48" s="88">
        <f t="shared" si="4"/>
        <v>0</v>
      </c>
      <c r="T48" s="54"/>
      <c r="U48" s="88">
        <f t="shared" si="9"/>
        <v>0</v>
      </c>
      <c r="V48" s="54"/>
      <c r="W48" s="88">
        <f t="shared" si="10"/>
        <v>0</v>
      </c>
      <c r="X48" s="54"/>
      <c r="Y48" s="88">
        <f t="shared" si="11"/>
        <v>0</v>
      </c>
      <c r="Z48" s="54"/>
      <c r="AA48" s="88">
        <f t="shared" si="12"/>
        <v>0</v>
      </c>
      <c r="AB48" s="54"/>
      <c r="AC48" s="88">
        <f t="shared" si="13"/>
        <v>0</v>
      </c>
      <c r="AD48" s="54"/>
      <c r="AE48" s="88">
        <f t="shared" si="14"/>
        <v>0</v>
      </c>
      <c r="AF48" s="54"/>
      <c r="AG48" s="88">
        <f t="shared" si="15"/>
        <v>0</v>
      </c>
      <c r="AH48" s="54"/>
      <c r="AI48" s="88">
        <f t="shared" si="16"/>
        <v>0</v>
      </c>
      <c r="AJ48" s="54"/>
      <c r="AK48" s="88">
        <f t="shared" si="17"/>
        <v>0</v>
      </c>
      <c r="AL48" s="54"/>
      <c r="AM48" s="88">
        <f t="shared" si="18"/>
        <v>0</v>
      </c>
      <c r="AN48" s="54"/>
      <c r="AO48" s="88"/>
      <c r="AP48" s="54"/>
      <c r="AQ48" s="88"/>
      <c r="AR48" s="54"/>
      <c r="AS48" s="88">
        <f t="shared" si="19"/>
        <v>0</v>
      </c>
      <c r="AT48" s="55"/>
      <c r="AU48" s="93">
        <f t="shared" si="6"/>
        <v>0</v>
      </c>
      <c r="AV48" s="56"/>
    </row>
    <row r="49" spans="1:48" ht="13.9">
      <c r="A49" s="50">
        <v>37</v>
      </c>
      <c r="B49" s="20"/>
      <c r="C49" s="51"/>
      <c r="D49" s="52"/>
      <c r="E49" s="53"/>
      <c r="F49" s="54"/>
      <c r="G49" s="88">
        <f t="shared" si="0"/>
        <v>0</v>
      </c>
      <c r="H49" s="54"/>
      <c r="I49" s="88">
        <f t="shared" si="1"/>
        <v>0</v>
      </c>
      <c r="J49" s="54"/>
      <c r="K49" s="88">
        <f t="shared" si="2"/>
        <v>0</v>
      </c>
      <c r="L49" s="54"/>
      <c r="M49" s="88">
        <f t="shared" si="7"/>
        <v>0</v>
      </c>
      <c r="N49" s="54"/>
      <c r="O49" s="88">
        <f t="shared" si="3"/>
        <v>0</v>
      </c>
      <c r="P49" s="54"/>
      <c r="Q49" s="88">
        <f t="shared" si="8"/>
        <v>0</v>
      </c>
      <c r="R49" s="54"/>
      <c r="S49" s="88">
        <f t="shared" si="4"/>
        <v>0</v>
      </c>
      <c r="T49" s="54"/>
      <c r="U49" s="88">
        <f t="shared" si="9"/>
        <v>0</v>
      </c>
      <c r="V49" s="54"/>
      <c r="W49" s="88">
        <f t="shared" si="10"/>
        <v>0</v>
      </c>
      <c r="X49" s="54"/>
      <c r="Y49" s="88">
        <f t="shared" si="11"/>
        <v>0</v>
      </c>
      <c r="Z49" s="54"/>
      <c r="AA49" s="88">
        <f t="shared" si="12"/>
        <v>0</v>
      </c>
      <c r="AB49" s="54"/>
      <c r="AC49" s="88">
        <f t="shared" si="13"/>
        <v>0</v>
      </c>
      <c r="AD49" s="54"/>
      <c r="AE49" s="88">
        <f t="shared" si="14"/>
        <v>0</v>
      </c>
      <c r="AF49" s="54"/>
      <c r="AG49" s="88">
        <f t="shared" si="15"/>
        <v>0</v>
      </c>
      <c r="AH49" s="54"/>
      <c r="AI49" s="88">
        <f t="shared" si="16"/>
        <v>0</v>
      </c>
      <c r="AJ49" s="54"/>
      <c r="AK49" s="88">
        <f t="shared" si="17"/>
        <v>0</v>
      </c>
      <c r="AL49" s="54"/>
      <c r="AM49" s="88">
        <f t="shared" si="18"/>
        <v>0</v>
      </c>
      <c r="AN49" s="54"/>
      <c r="AO49" s="88"/>
      <c r="AP49" s="54"/>
      <c r="AQ49" s="88"/>
      <c r="AR49" s="54"/>
      <c r="AS49" s="88">
        <f t="shared" si="19"/>
        <v>0</v>
      </c>
      <c r="AT49" s="55"/>
      <c r="AU49" s="93">
        <f t="shared" si="6"/>
        <v>0</v>
      </c>
      <c r="AV49" s="56"/>
    </row>
    <row r="50" spans="1:48" ht="13.9">
      <c r="A50" s="50">
        <v>38</v>
      </c>
      <c r="B50" s="20"/>
      <c r="C50" s="51"/>
      <c r="D50" s="52"/>
      <c r="E50" s="53"/>
      <c r="F50" s="54"/>
      <c r="G50" s="88">
        <f t="shared" si="0"/>
        <v>0</v>
      </c>
      <c r="H50" s="54"/>
      <c r="I50" s="88">
        <f t="shared" si="1"/>
        <v>0</v>
      </c>
      <c r="J50" s="54"/>
      <c r="K50" s="88">
        <f t="shared" si="2"/>
        <v>0</v>
      </c>
      <c r="L50" s="54"/>
      <c r="M50" s="88">
        <f t="shared" si="7"/>
        <v>0</v>
      </c>
      <c r="N50" s="54"/>
      <c r="O50" s="88">
        <f t="shared" si="3"/>
        <v>0</v>
      </c>
      <c r="P50" s="54"/>
      <c r="Q50" s="88">
        <f t="shared" si="8"/>
        <v>0</v>
      </c>
      <c r="R50" s="54"/>
      <c r="S50" s="88">
        <f t="shared" si="4"/>
        <v>0</v>
      </c>
      <c r="T50" s="54"/>
      <c r="U50" s="88">
        <f t="shared" si="9"/>
        <v>0</v>
      </c>
      <c r="V50" s="54"/>
      <c r="W50" s="88">
        <f t="shared" si="10"/>
        <v>0</v>
      </c>
      <c r="X50" s="54"/>
      <c r="Y50" s="88">
        <f t="shared" si="11"/>
        <v>0</v>
      </c>
      <c r="Z50" s="54"/>
      <c r="AA50" s="88">
        <f t="shared" si="12"/>
        <v>0</v>
      </c>
      <c r="AB50" s="54"/>
      <c r="AC50" s="88">
        <f t="shared" si="13"/>
        <v>0</v>
      </c>
      <c r="AD50" s="54"/>
      <c r="AE50" s="88">
        <f t="shared" si="14"/>
        <v>0</v>
      </c>
      <c r="AF50" s="54"/>
      <c r="AG50" s="88">
        <f t="shared" si="15"/>
        <v>0</v>
      </c>
      <c r="AH50" s="54"/>
      <c r="AI50" s="88">
        <f t="shared" si="16"/>
        <v>0</v>
      </c>
      <c r="AJ50" s="54"/>
      <c r="AK50" s="88">
        <f t="shared" si="17"/>
        <v>0</v>
      </c>
      <c r="AL50" s="54"/>
      <c r="AM50" s="88">
        <f t="shared" si="18"/>
        <v>0</v>
      </c>
      <c r="AN50" s="54"/>
      <c r="AO50" s="88"/>
      <c r="AP50" s="54"/>
      <c r="AQ50" s="88"/>
      <c r="AR50" s="54"/>
      <c r="AS50" s="88">
        <f t="shared" si="19"/>
        <v>0</v>
      </c>
      <c r="AT50" s="55"/>
      <c r="AU50" s="93">
        <f t="shared" si="6"/>
        <v>0</v>
      </c>
      <c r="AV50" s="56"/>
    </row>
    <row r="51" spans="1:48" ht="13.9">
      <c r="A51" s="50">
        <v>39</v>
      </c>
      <c r="B51" s="20"/>
      <c r="C51" s="51"/>
      <c r="D51" s="52"/>
      <c r="E51" s="53"/>
      <c r="F51" s="54"/>
      <c r="G51" s="88">
        <f t="shared" si="0"/>
        <v>0</v>
      </c>
      <c r="H51" s="54"/>
      <c r="I51" s="88">
        <f t="shared" si="1"/>
        <v>0</v>
      </c>
      <c r="J51" s="54"/>
      <c r="K51" s="88">
        <f t="shared" si="2"/>
        <v>0</v>
      </c>
      <c r="L51" s="54"/>
      <c r="M51" s="88">
        <f t="shared" si="7"/>
        <v>0</v>
      </c>
      <c r="N51" s="54"/>
      <c r="O51" s="88">
        <f t="shared" si="3"/>
        <v>0</v>
      </c>
      <c r="P51" s="54"/>
      <c r="Q51" s="88">
        <f t="shared" si="8"/>
        <v>0</v>
      </c>
      <c r="R51" s="54"/>
      <c r="S51" s="88">
        <f t="shared" si="4"/>
        <v>0</v>
      </c>
      <c r="T51" s="54"/>
      <c r="U51" s="88">
        <f t="shared" si="9"/>
        <v>0</v>
      </c>
      <c r="V51" s="54"/>
      <c r="W51" s="88">
        <f t="shared" si="10"/>
        <v>0</v>
      </c>
      <c r="X51" s="54"/>
      <c r="Y51" s="88">
        <f t="shared" si="11"/>
        <v>0</v>
      </c>
      <c r="Z51" s="54"/>
      <c r="AA51" s="88">
        <f t="shared" si="12"/>
        <v>0</v>
      </c>
      <c r="AB51" s="54"/>
      <c r="AC51" s="88">
        <f t="shared" si="13"/>
        <v>0</v>
      </c>
      <c r="AD51" s="54"/>
      <c r="AE51" s="88">
        <f t="shared" si="14"/>
        <v>0</v>
      </c>
      <c r="AF51" s="54"/>
      <c r="AG51" s="88">
        <f t="shared" si="15"/>
        <v>0</v>
      </c>
      <c r="AH51" s="54"/>
      <c r="AI51" s="88">
        <f t="shared" si="16"/>
        <v>0</v>
      </c>
      <c r="AJ51" s="54"/>
      <c r="AK51" s="88">
        <f t="shared" si="17"/>
        <v>0</v>
      </c>
      <c r="AL51" s="54"/>
      <c r="AM51" s="88">
        <f t="shared" si="18"/>
        <v>0</v>
      </c>
      <c r="AN51" s="54"/>
      <c r="AO51" s="88"/>
      <c r="AP51" s="54"/>
      <c r="AQ51" s="88"/>
      <c r="AR51" s="54"/>
      <c r="AS51" s="88">
        <f t="shared" si="19"/>
        <v>0</v>
      </c>
      <c r="AT51" s="55"/>
      <c r="AU51" s="93">
        <f t="shared" si="6"/>
        <v>0</v>
      </c>
      <c r="AV51" s="56"/>
    </row>
    <row r="52" spans="1:48" ht="13.9">
      <c r="A52" s="50">
        <v>40</v>
      </c>
      <c r="B52" s="20"/>
      <c r="C52" s="51"/>
      <c r="D52" s="52"/>
      <c r="E52" s="53"/>
      <c r="F52" s="54"/>
      <c r="G52" s="88">
        <f t="shared" si="0"/>
        <v>0</v>
      </c>
      <c r="H52" s="54"/>
      <c r="I52" s="88">
        <f t="shared" si="1"/>
        <v>0</v>
      </c>
      <c r="J52" s="54"/>
      <c r="K52" s="88">
        <f t="shared" si="2"/>
        <v>0</v>
      </c>
      <c r="L52" s="54"/>
      <c r="M52" s="88">
        <f t="shared" si="7"/>
        <v>0</v>
      </c>
      <c r="N52" s="54"/>
      <c r="O52" s="88">
        <f t="shared" si="3"/>
        <v>0</v>
      </c>
      <c r="P52" s="54"/>
      <c r="Q52" s="88">
        <f t="shared" si="8"/>
        <v>0</v>
      </c>
      <c r="R52" s="54"/>
      <c r="S52" s="88">
        <f t="shared" si="4"/>
        <v>0</v>
      </c>
      <c r="T52" s="54"/>
      <c r="U52" s="88">
        <f t="shared" si="9"/>
        <v>0</v>
      </c>
      <c r="V52" s="54"/>
      <c r="W52" s="88">
        <f t="shared" si="10"/>
        <v>0</v>
      </c>
      <c r="X52" s="54"/>
      <c r="Y52" s="88">
        <f t="shared" si="11"/>
        <v>0</v>
      </c>
      <c r="Z52" s="54"/>
      <c r="AA52" s="88">
        <f t="shared" si="12"/>
        <v>0</v>
      </c>
      <c r="AB52" s="54"/>
      <c r="AC52" s="88">
        <f t="shared" si="13"/>
        <v>0</v>
      </c>
      <c r="AD52" s="54"/>
      <c r="AE52" s="88">
        <f t="shared" si="14"/>
        <v>0</v>
      </c>
      <c r="AF52" s="54"/>
      <c r="AG52" s="88">
        <f t="shared" si="15"/>
        <v>0</v>
      </c>
      <c r="AH52" s="54"/>
      <c r="AI52" s="88">
        <f t="shared" si="16"/>
        <v>0</v>
      </c>
      <c r="AJ52" s="54"/>
      <c r="AK52" s="88">
        <f t="shared" si="17"/>
        <v>0</v>
      </c>
      <c r="AL52" s="54"/>
      <c r="AM52" s="88">
        <f t="shared" si="18"/>
        <v>0</v>
      </c>
      <c r="AN52" s="54"/>
      <c r="AO52" s="88"/>
      <c r="AP52" s="54"/>
      <c r="AQ52" s="88"/>
      <c r="AR52" s="54"/>
      <c r="AS52" s="88">
        <f t="shared" si="19"/>
        <v>0</v>
      </c>
      <c r="AT52" s="55"/>
      <c r="AU52" s="93">
        <f t="shared" si="6"/>
        <v>0</v>
      </c>
      <c r="AV52" s="56"/>
    </row>
    <row r="53" spans="1:48" ht="7.5" customHeight="1">
      <c r="A53" s="57"/>
      <c r="B53" s="58"/>
      <c r="C53" s="59"/>
      <c r="D53" s="60"/>
      <c r="E53" s="60"/>
      <c r="F53" s="61"/>
      <c r="G53" s="89"/>
      <c r="H53" s="61"/>
      <c r="I53" s="89"/>
      <c r="J53" s="61"/>
      <c r="K53" s="89"/>
      <c r="L53" s="61"/>
      <c r="M53" s="89"/>
      <c r="N53" s="61"/>
      <c r="O53" s="89"/>
      <c r="P53" s="61"/>
      <c r="Q53" s="89"/>
      <c r="R53" s="61"/>
      <c r="S53" s="89"/>
      <c r="T53" s="61"/>
      <c r="U53" s="89"/>
      <c r="V53" s="61"/>
      <c r="W53" s="89"/>
      <c r="X53" s="61"/>
      <c r="Y53" s="89"/>
      <c r="Z53" s="61"/>
      <c r="AA53" s="90"/>
      <c r="AB53" s="61"/>
      <c r="AC53" s="89"/>
      <c r="AD53" s="61"/>
      <c r="AE53" s="89"/>
      <c r="AF53" s="61"/>
      <c r="AG53" s="89"/>
      <c r="AH53" s="61"/>
      <c r="AI53" s="89"/>
      <c r="AJ53" s="61"/>
      <c r="AK53" s="89"/>
      <c r="AL53" s="61"/>
      <c r="AM53" s="92"/>
      <c r="AN53" s="61"/>
      <c r="AO53" s="92"/>
      <c r="AP53" s="61"/>
      <c r="AQ53" s="92"/>
      <c r="AR53" s="62"/>
      <c r="AS53" s="92"/>
      <c r="AT53" s="63"/>
      <c r="AU53" s="94"/>
      <c r="AV53" s="22"/>
    </row>
    <row r="54" spans="1:48" ht="21.75" customHeight="1">
      <c r="A54" s="130"/>
      <c r="B54" s="311"/>
      <c r="C54" s="312"/>
      <c r="D54" s="312"/>
      <c r="E54" s="313"/>
      <c r="F54" s="64">
        <f t="shared" ref="F54:AU54" si="20">SUM(F13:F52)</f>
        <v>0</v>
      </c>
      <c r="G54" s="88">
        <f t="shared" si="20"/>
        <v>0</v>
      </c>
      <c r="H54" s="64">
        <f t="shared" si="20"/>
        <v>0</v>
      </c>
      <c r="I54" s="88">
        <f t="shared" si="20"/>
        <v>0</v>
      </c>
      <c r="J54" s="64">
        <f t="shared" si="20"/>
        <v>0</v>
      </c>
      <c r="K54" s="88">
        <f t="shared" si="20"/>
        <v>0</v>
      </c>
      <c r="L54" s="64">
        <f t="shared" si="20"/>
        <v>0</v>
      </c>
      <c r="M54" s="88">
        <f t="shared" si="20"/>
        <v>0</v>
      </c>
      <c r="N54" s="64">
        <f t="shared" si="20"/>
        <v>0</v>
      </c>
      <c r="O54" s="88">
        <f t="shared" si="20"/>
        <v>0</v>
      </c>
      <c r="P54" s="64">
        <f t="shared" si="20"/>
        <v>0</v>
      </c>
      <c r="Q54" s="88">
        <f t="shared" si="20"/>
        <v>0</v>
      </c>
      <c r="R54" s="64">
        <f t="shared" si="20"/>
        <v>0</v>
      </c>
      <c r="S54" s="88">
        <f t="shared" si="20"/>
        <v>0</v>
      </c>
      <c r="T54" s="64">
        <f t="shared" ref="T54:U54" si="21">SUM(T13:T52)</f>
        <v>0</v>
      </c>
      <c r="U54" s="88">
        <f t="shared" si="21"/>
        <v>0</v>
      </c>
      <c r="V54" s="64">
        <f t="shared" si="20"/>
        <v>0</v>
      </c>
      <c r="W54" s="88">
        <f t="shared" si="20"/>
        <v>0</v>
      </c>
      <c r="X54" s="64">
        <f t="shared" si="20"/>
        <v>0</v>
      </c>
      <c r="Y54" s="88">
        <f t="shared" si="20"/>
        <v>0</v>
      </c>
      <c r="Z54" s="64">
        <f t="shared" si="20"/>
        <v>0</v>
      </c>
      <c r="AA54" s="91">
        <f t="shared" si="20"/>
        <v>0</v>
      </c>
      <c r="AB54" s="64">
        <f t="shared" si="20"/>
        <v>0</v>
      </c>
      <c r="AC54" s="88">
        <f t="shared" si="20"/>
        <v>0</v>
      </c>
      <c r="AD54" s="64">
        <f t="shared" si="20"/>
        <v>0</v>
      </c>
      <c r="AE54" s="88">
        <f t="shared" si="20"/>
        <v>0</v>
      </c>
      <c r="AF54" s="64">
        <f t="shared" si="20"/>
        <v>0</v>
      </c>
      <c r="AG54" s="88">
        <f t="shared" si="20"/>
        <v>0</v>
      </c>
      <c r="AH54" s="64">
        <f t="shared" si="20"/>
        <v>0</v>
      </c>
      <c r="AI54" s="88">
        <f t="shared" si="20"/>
        <v>0</v>
      </c>
      <c r="AJ54" s="64">
        <f t="shared" si="20"/>
        <v>0</v>
      </c>
      <c r="AK54" s="88">
        <f t="shared" si="20"/>
        <v>0</v>
      </c>
      <c r="AL54" s="64">
        <f t="shared" si="20"/>
        <v>0</v>
      </c>
      <c r="AM54" s="88">
        <f t="shared" si="20"/>
        <v>0</v>
      </c>
      <c r="AN54" s="64">
        <f t="shared" si="20"/>
        <v>0</v>
      </c>
      <c r="AO54" s="88">
        <f t="shared" si="20"/>
        <v>0</v>
      </c>
      <c r="AP54" s="64">
        <f t="shared" si="20"/>
        <v>0</v>
      </c>
      <c r="AQ54" s="88">
        <f t="shared" si="20"/>
        <v>0</v>
      </c>
      <c r="AR54" s="64">
        <f t="shared" si="20"/>
        <v>0</v>
      </c>
      <c r="AS54" s="88">
        <f t="shared" si="20"/>
        <v>0</v>
      </c>
      <c r="AT54" s="65">
        <f t="shared" si="20"/>
        <v>0</v>
      </c>
      <c r="AU54" s="95">
        <f t="shared" si="20"/>
        <v>0</v>
      </c>
      <c r="AV54" s="22"/>
    </row>
    <row r="55" spans="1:48" ht="21" customHeight="1">
      <c r="A55" s="131"/>
      <c r="B55" s="66"/>
      <c r="C55" s="66"/>
      <c r="D55" s="67"/>
      <c r="E55" s="67"/>
      <c r="F55" s="68"/>
      <c r="G55" s="69"/>
      <c r="H55" s="68"/>
      <c r="I55" s="69"/>
      <c r="J55" s="69"/>
      <c r="K55" s="69"/>
      <c r="L55" s="69"/>
      <c r="M55" s="69"/>
      <c r="N55" s="69"/>
      <c r="O55" s="69"/>
      <c r="P55" s="69"/>
      <c r="Q55" s="69"/>
      <c r="R55" s="69"/>
      <c r="S55" s="69"/>
      <c r="T55" s="69"/>
      <c r="U55" s="69"/>
      <c r="V55" s="69"/>
      <c r="W55" s="69"/>
      <c r="X55" s="69"/>
      <c r="Y55" s="69"/>
      <c r="Z55" s="69"/>
      <c r="AA55" s="69"/>
      <c r="AB55" s="69"/>
      <c r="AC55" s="69"/>
      <c r="AD55" s="301" t="s">
        <v>56</v>
      </c>
      <c r="AE55" s="301"/>
      <c r="AF55" s="301"/>
      <c r="AG55" s="301"/>
      <c r="AH55" s="301"/>
      <c r="AI55" s="301"/>
      <c r="AJ55" s="301"/>
      <c r="AK55" s="301"/>
      <c r="AL55" s="301"/>
      <c r="AM55" s="301"/>
      <c r="AN55" s="301"/>
      <c r="AO55" s="301"/>
      <c r="AP55" s="301"/>
      <c r="AQ55" s="301"/>
      <c r="AR55" s="301"/>
      <c r="AS55" s="301"/>
      <c r="AT55" s="301"/>
      <c r="AU55" s="96">
        <f>AU54</f>
        <v>0</v>
      </c>
      <c r="AV55" s="22"/>
    </row>
    <row r="56" spans="1:48" ht="21" customHeight="1">
      <c r="A56" s="131"/>
      <c r="B56" s="66"/>
      <c r="C56" s="66"/>
      <c r="D56" s="67"/>
      <c r="E56" s="67"/>
      <c r="F56" s="68"/>
      <c r="G56" s="69"/>
      <c r="H56" s="68"/>
      <c r="I56" s="69"/>
      <c r="J56" s="69"/>
      <c r="K56" s="69"/>
      <c r="L56" s="69"/>
      <c r="M56" s="69"/>
      <c r="N56" s="69"/>
      <c r="O56" s="69"/>
      <c r="P56" s="69"/>
      <c r="Q56" s="69"/>
      <c r="R56" s="69"/>
      <c r="S56" s="69"/>
      <c r="T56" s="69"/>
      <c r="U56" s="69"/>
      <c r="V56" s="69"/>
      <c r="W56" s="69"/>
      <c r="X56" s="69"/>
      <c r="Y56" s="69"/>
      <c r="Z56" s="69"/>
      <c r="AA56" s="69"/>
      <c r="AB56" s="69"/>
      <c r="AC56" s="69"/>
      <c r="AD56" s="301" t="s">
        <v>30</v>
      </c>
      <c r="AE56" s="301"/>
      <c r="AF56" s="301"/>
      <c r="AG56" s="301"/>
      <c r="AH56" s="301"/>
      <c r="AI56" s="301"/>
      <c r="AJ56" s="301"/>
      <c r="AK56" s="301"/>
      <c r="AL56" s="301"/>
      <c r="AM56" s="301"/>
      <c r="AN56" s="301"/>
      <c r="AO56" s="301"/>
      <c r="AP56" s="301"/>
      <c r="AQ56" s="301"/>
      <c r="AR56" s="301"/>
      <c r="AS56" s="301"/>
      <c r="AT56" s="301"/>
      <c r="AU56" s="97">
        <f>AT64</f>
        <v>0</v>
      </c>
      <c r="AV56" s="22"/>
    </row>
    <row r="57" spans="1:48" ht="17.25" customHeight="1" thickBot="1">
      <c r="A57" s="131"/>
      <c r="B57" s="66"/>
      <c r="C57" s="66"/>
      <c r="D57" s="67"/>
      <c r="E57" s="67"/>
      <c r="F57" s="68"/>
      <c r="G57" s="69"/>
      <c r="H57" s="68"/>
      <c r="I57" s="69"/>
      <c r="J57" s="69"/>
      <c r="K57" s="69"/>
      <c r="L57" s="69"/>
      <c r="M57" s="69"/>
      <c r="N57" s="69"/>
      <c r="O57" s="69"/>
      <c r="P57" s="69"/>
      <c r="Q57" s="69"/>
      <c r="R57" s="69"/>
      <c r="S57" s="69"/>
      <c r="T57" s="69"/>
      <c r="U57" s="69"/>
      <c r="V57" s="69"/>
      <c r="W57" s="69"/>
      <c r="X57" s="69"/>
      <c r="Y57" s="69"/>
      <c r="Z57" s="69"/>
      <c r="AA57" s="69"/>
      <c r="AB57" s="69"/>
      <c r="AC57" s="69"/>
      <c r="AD57" s="301" t="s">
        <v>31</v>
      </c>
      <c r="AE57" s="301"/>
      <c r="AF57" s="301"/>
      <c r="AG57" s="301"/>
      <c r="AH57" s="301"/>
      <c r="AI57" s="301"/>
      <c r="AJ57" s="301"/>
      <c r="AK57" s="301"/>
      <c r="AL57" s="301"/>
      <c r="AM57" s="301"/>
      <c r="AN57" s="301"/>
      <c r="AO57" s="301"/>
      <c r="AP57" s="301"/>
      <c r="AQ57" s="301"/>
      <c r="AR57" s="301"/>
      <c r="AS57" s="301"/>
      <c r="AT57" s="301"/>
      <c r="AU57" s="97">
        <f>SUM(AU55:AU56)</f>
        <v>0</v>
      </c>
      <c r="AV57" s="22"/>
    </row>
    <row r="58" spans="1:48" ht="20.25" customHeight="1" thickBot="1">
      <c r="A58" s="131"/>
      <c r="B58" s="66"/>
      <c r="C58" s="66"/>
      <c r="D58" s="67"/>
      <c r="E58" s="67"/>
      <c r="F58" s="68"/>
      <c r="G58" s="69"/>
      <c r="H58" s="68"/>
      <c r="I58" s="69"/>
      <c r="J58" s="69"/>
      <c r="K58" s="69"/>
      <c r="L58" s="69"/>
      <c r="M58" s="69"/>
      <c r="N58" s="344" t="s">
        <v>64</v>
      </c>
      <c r="O58" s="345"/>
      <c r="P58" s="345"/>
      <c r="Q58" s="345"/>
      <c r="R58" s="345"/>
      <c r="S58" s="345"/>
      <c r="T58" s="345"/>
      <c r="U58" s="346"/>
      <c r="V58" s="142"/>
      <c r="W58" s="126"/>
      <c r="X58" s="69"/>
      <c r="Z58" s="123"/>
      <c r="AA58" s="344" t="s">
        <v>66</v>
      </c>
      <c r="AB58" s="345"/>
      <c r="AC58" s="345"/>
      <c r="AD58" s="345"/>
      <c r="AE58" s="345"/>
      <c r="AF58" s="345"/>
      <c r="AG58" s="345"/>
      <c r="AH58" s="346"/>
      <c r="AI58" s="126"/>
      <c r="AJ58" s="126"/>
      <c r="AK58" s="131"/>
      <c r="AL58" s="131"/>
      <c r="AM58" s="131"/>
      <c r="AN58" s="131"/>
      <c r="AO58" s="131"/>
      <c r="AP58" s="131"/>
      <c r="AQ58" s="131"/>
      <c r="AR58" s="131"/>
      <c r="AS58" s="131"/>
      <c r="AT58" s="131"/>
      <c r="AU58" s="22"/>
      <c r="AV58" s="22"/>
    </row>
    <row r="59" spans="1:48" ht="25.5" customHeight="1" thickBot="1">
      <c r="A59" s="22"/>
      <c r="B59" s="98" t="s">
        <v>25</v>
      </c>
      <c r="C59" s="99"/>
      <c r="D59" s="99"/>
      <c r="E59" s="99"/>
      <c r="F59" s="99"/>
      <c r="G59" s="99"/>
      <c r="H59" s="99"/>
      <c r="I59" s="100"/>
      <c r="K59" s="22"/>
      <c r="M59" s="22"/>
      <c r="N59" s="132" t="s">
        <v>22</v>
      </c>
      <c r="O59" s="353" t="s">
        <v>19</v>
      </c>
      <c r="P59" s="354"/>
      <c r="Q59" s="125" t="s">
        <v>20</v>
      </c>
      <c r="R59" s="353" t="s">
        <v>133</v>
      </c>
      <c r="S59" s="355"/>
      <c r="T59" s="359" t="s">
        <v>21</v>
      </c>
      <c r="U59" s="360"/>
      <c r="V59" s="356"/>
      <c r="W59" s="357"/>
      <c r="X59" s="22"/>
      <c r="Y59" s="357"/>
      <c r="Z59" s="358"/>
      <c r="AA59" s="353" t="s">
        <v>19</v>
      </c>
      <c r="AB59" s="354"/>
      <c r="AC59" s="353" t="s">
        <v>20</v>
      </c>
      <c r="AD59" s="354"/>
      <c r="AE59" s="353" t="s">
        <v>133</v>
      </c>
      <c r="AF59" s="354"/>
      <c r="AG59" s="359" t="s">
        <v>21</v>
      </c>
      <c r="AH59" s="354"/>
      <c r="AI59" s="357"/>
      <c r="AJ59" s="357"/>
      <c r="AL59" s="306" t="s">
        <v>33</v>
      </c>
      <c r="AM59" s="306"/>
      <c r="AN59" s="306"/>
      <c r="AO59" s="306"/>
      <c r="AP59" s="306"/>
      <c r="AQ59" s="306"/>
      <c r="AR59" s="306"/>
      <c r="AS59" s="306"/>
      <c r="AT59" s="306"/>
      <c r="AU59" s="22"/>
      <c r="AV59" s="22"/>
    </row>
    <row r="60" spans="1:48" ht="23.25" customHeight="1" thickBot="1">
      <c r="A60" s="131"/>
      <c r="B60" s="101"/>
      <c r="C60" s="102"/>
      <c r="D60" s="102"/>
      <c r="E60" s="102"/>
      <c r="F60" s="102"/>
      <c r="G60" s="102"/>
      <c r="H60" s="102"/>
      <c r="I60" s="103"/>
      <c r="K60" s="45"/>
      <c r="M60" s="45"/>
      <c r="N60" s="70">
        <v>1</v>
      </c>
      <c r="O60" s="361">
        <f>SUMIFS(AU13:AU52, D13:D52, "1", E13:E52, "CalWORKs")</f>
        <v>0</v>
      </c>
      <c r="P60" s="362"/>
      <c r="Q60" s="18">
        <f>SUMIFS(AU13:AU52, D13:D52, "1", E13:E52, "GR")</f>
        <v>0</v>
      </c>
      <c r="R60" s="363">
        <f>SUMIFS(AU13:AU52, D13:D52, "1", E13:E52, "START")</f>
        <v>0</v>
      </c>
      <c r="S60" s="364"/>
      <c r="T60" s="333">
        <f>SUM(O60:S60)</f>
        <v>0</v>
      </c>
      <c r="U60" s="334"/>
      <c r="V60" s="365"/>
      <c r="W60" s="366"/>
      <c r="X60" s="22"/>
      <c r="Y60" s="367"/>
      <c r="Z60" s="368"/>
      <c r="AA60" s="279">
        <f>COUNTIFS($C$13:$C$52, "&lt;&gt;", $D$13:$D$52, "1", $E$13:$E$52, "CalWORKs")</f>
        <v>0</v>
      </c>
      <c r="AB60" s="280"/>
      <c r="AC60" s="279">
        <f>COUNTIFS($C$13:$C$52, "&lt;&gt;", $D$13:$D$52, "1", $E$13:$E$52, "GR")</f>
        <v>0</v>
      </c>
      <c r="AD60" s="280"/>
      <c r="AE60" s="279">
        <f>COUNTIFS($C$13:$C$52, "&lt;&gt;", $D$13:$D$52, "1", $E$13:$E$52, "START")</f>
        <v>0</v>
      </c>
      <c r="AF60" s="280"/>
      <c r="AG60" s="282">
        <f>SUM(AA60:AF60)</f>
        <v>0</v>
      </c>
      <c r="AH60" s="280"/>
      <c r="AI60" s="367"/>
      <c r="AJ60" s="367"/>
      <c r="AL60" s="344" t="s">
        <v>32</v>
      </c>
      <c r="AM60" s="345"/>
      <c r="AN60" s="345"/>
      <c r="AO60" s="345"/>
      <c r="AP60" s="345"/>
      <c r="AQ60" s="345"/>
      <c r="AR60" s="345"/>
      <c r="AS60" s="345"/>
      <c r="AT60" s="346"/>
      <c r="AU60" s="22"/>
      <c r="AV60" s="22"/>
    </row>
    <row r="61" spans="1:48" ht="30" customHeight="1" thickBot="1">
      <c r="A61" s="131"/>
      <c r="B61" s="104"/>
      <c r="C61" s="105" t="s">
        <v>5</v>
      </c>
      <c r="D61" s="105"/>
      <c r="E61" s="105"/>
      <c r="F61" s="105"/>
      <c r="G61" s="106"/>
      <c r="H61" s="107" t="s">
        <v>2</v>
      </c>
      <c r="I61" s="108"/>
      <c r="K61" s="45"/>
      <c r="M61" s="45"/>
      <c r="N61" s="70">
        <v>2</v>
      </c>
      <c r="O61" s="361">
        <f>SUMIFS(AU13:AU52, D13:D52, "2", E13:E52, "CalWORKs")</f>
        <v>0</v>
      </c>
      <c r="P61" s="362"/>
      <c r="Q61" s="18">
        <f>SUMIFS(AU13:AU52, D13:D52, "2", E13:E52, "GR")</f>
        <v>0</v>
      </c>
      <c r="R61" s="363">
        <f>SUMIFS(AU13:AU52, D13:D52, "2", E13:E52, "START")</f>
        <v>0</v>
      </c>
      <c r="S61" s="364"/>
      <c r="T61" s="333">
        <f t="shared" ref="T61:T64" si="22">SUM(O61:S61)</f>
        <v>0</v>
      </c>
      <c r="U61" s="334"/>
      <c r="V61" s="365"/>
      <c r="W61" s="366"/>
      <c r="X61" s="22"/>
      <c r="Y61" s="367"/>
      <c r="Z61" s="368"/>
      <c r="AA61" s="279">
        <f>COUNTIFS($C$13:$C$52, "&lt;&gt;", $D$13:$D$52, "2", $E$13:$E$52, "CalWORKs")</f>
        <v>0</v>
      </c>
      <c r="AB61" s="280"/>
      <c r="AC61" s="279">
        <f>COUNTIFS($C$13:$C$52, "&lt;&gt;", $D$13:$D$52, "2", $E$13:$E$52, "GR")</f>
        <v>0</v>
      </c>
      <c r="AD61" s="280"/>
      <c r="AE61" s="279">
        <f>COUNTIFS($C$13:$C$52, "&lt;&gt;", $D$13:$D$52, "2", $E$13:$E$52, "START")</f>
        <v>0</v>
      </c>
      <c r="AF61" s="280"/>
      <c r="AG61" s="282">
        <f t="shared" ref="AG61:AG64" si="23">SUM(AA61:AF61)</f>
        <v>0</v>
      </c>
      <c r="AH61" s="280"/>
      <c r="AI61" s="367"/>
      <c r="AJ61" s="367"/>
      <c r="AL61" s="369" t="s">
        <v>28</v>
      </c>
      <c r="AM61" s="370"/>
      <c r="AN61" s="371"/>
      <c r="AO61" s="372" t="s">
        <v>29</v>
      </c>
      <c r="AP61" s="371"/>
      <c r="AQ61" s="372" t="s">
        <v>37</v>
      </c>
      <c r="AR61" s="370"/>
      <c r="AS61" s="371"/>
      <c r="AT61" s="120" t="s">
        <v>21</v>
      </c>
      <c r="AU61" s="24"/>
      <c r="AV61" s="24"/>
    </row>
    <row r="62" spans="1:48" ht="30" customHeight="1" thickBot="1">
      <c r="A62" s="131"/>
      <c r="B62" s="109"/>
      <c r="C62" s="110"/>
      <c r="D62" s="111"/>
      <c r="E62" s="112"/>
      <c r="F62" s="113"/>
      <c r="G62" s="112"/>
      <c r="H62" s="113"/>
      <c r="I62" s="114"/>
      <c r="K62" s="45"/>
      <c r="M62" s="45"/>
      <c r="N62" s="70">
        <v>3</v>
      </c>
      <c r="O62" s="361">
        <f>SUMIFS(AU13:AU52, D13:D52, "3", E13:E52, "CalWORKs")</f>
        <v>0</v>
      </c>
      <c r="P62" s="362"/>
      <c r="Q62" s="18">
        <f>SUMIFS(AU13:AU52, D13:D52, "3", E13:E52, "GR")</f>
        <v>0</v>
      </c>
      <c r="R62" s="363">
        <f>SUMIFS(AU13:AU52, D13:D52, "3", E13:E52, "START")</f>
        <v>0</v>
      </c>
      <c r="S62" s="364"/>
      <c r="T62" s="333">
        <f t="shared" si="22"/>
        <v>0</v>
      </c>
      <c r="U62" s="334"/>
      <c r="V62" s="365"/>
      <c r="W62" s="366"/>
      <c r="X62" s="22"/>
      <c r="Y62" s="367"/>
      <c r="Z62" s="368"/>
      <c r="AA62" s="279">
        <f>COUNTIFS($C$13:$C$52, "&lt;&gt;", $D$13:$D$52, "3", $E$13:$E$52, "CalWORKs")</f>
        <v>0</v>
      </c>
      <c r="AB62" s="280"/>
      <c r="AC62" s="279">
        <f>COUNTIFS($C$13:$C$52, "&lt;&gt;", $D$13:$D$52, "3", $E$13:$E$52, "GR")</f>
        <v>0</v>
      </c>
      <c r="AD62" s="280"/>
      <c r="AE62" s="279">
        <f>COUNTIFS($C$13:$C$52, "&lt;&gt;", $D$13:$D$52, "3", $E$13:$E$52, "START")</f>
        <v>0</v>
      </c>
      <c r="AF62" s="280"/>
      <c r="AG62" s="282">
        <f t="shared" si="23"/>
        <v>0</v>
      </c>
      <c r="AH62" s="280"/>
      <c r="AI62" s="367"/>
      <c r="AJ62" s="367"/>
      <c r="AL62" s="373" t="s">
        <v>108</v>
      </c>
      <c r="AM62" s="374"/>
      <c r="AN62" s="375"/>
      <c r="AO62" s="292"/>
      <c r="AP62" s="293"/>
      <c r="AQ62" s="294">
        <v>91</v>
      </c>
      <c r="AR62" s="295"/>
      <c r="AS62" s="296"/>
      <c r="AT62" s="121">
        <f>AO62*AQ62</f>
        <v>0</v>
      </c>
      <c r="AU62" s="22"/>
      <c r="AV62" s="22"/>
    </row>
    <row r="63" spans="1:48" ht="30.75" customHeight="1" thickBot="1">
      <c r="A63" s="131"/>
      <c r="B63" s="115"/>
      <c r="C63" s="116" t="s">
        <v>36</v>
      </c>
      <c r="D63" s="116"/>
      <c r="E63" s="116"/>
      <c r="F63" s="116"/>
      <c r="G63" s="116"/>
      <c r="H63" s="117" t="s">
        <v>2</v>
      </c>
      <c r="I63" s="118"/>
      <c r="K63" s="45"/>
      <c r="M63" s="45"/>
      <c r="N63" s="70">
        <v>4</v>
      </c>
      <c r="O63" s="361">
        <f>SUMIFS(AU13:AU52, D13:D52, "4", E13:E52, "CalWORKs")</f>
        <v>0</v>
      </c>
      <c r="P63" s="362"/>
      <c r="Q63" s="18">
        <f>SUMIFS(AU13:AU52, D13:D52, "4", E13:E52, "GR")</f>
        <v>0</v>
      </c>
      <c r="R63" s="363">
        <f>SUMIFS(AU13:AU52, D13:D52, "4", E13:E52, "START")</f>
        <v>0</v>
      </c>
      <c r="S63" s="364"/>
      <c r="T63" s="333">
        <f t="shared" si="22"/>
        <v>0</v>
      </c>
      <c r="U63" s="334"/>
      <c r="V63" s="365"/>
      <c r="W63" s="366"/>
      <c r="X63" s="22"/>
      <c r="Y63" s="367"/>
      <c r="Z63" s="368"/>
      <c r="AA63" s="279">
        <f>COUNTIFS($C$13:$C$52, "&lt;&gt;", $D$13:$D$52, "4", $E$13:$E$52, "CalWORKs")</f>
        <v>0</v>
      </c>
      <c r="AB63" s="280"/>
      <c r="AC63" s="279">
        <f>COUNTIFS($C$13:$C$52, "&lt;&gt;", $D$13:$D$52, "4", $E$13:$E$52, "GR")</f>
        <v>0</v>
      </c>
      <c r="AD63" s="280"/>
      <c r="AE63" s="279">
        <f>COUNTIFS($C$13:$C$52, "&lt;&gt;", $D$13:$D$52, "4", $E$13:$E$52, "START")</f>
        <v>0</v>
      </c>
      <c r="AF63" s="280"/>
      <c r="AG63" s="282">
        <f t="shared" si="23"/>
        <v>0</v>
      </c>
      <c r="AH63" s="280"/>
      <c r="AI63" s="367"/>
      <c r="AJ63" s="367"/>
      <c r="AL63" s="376" t="s">
        <v>27</v>
      </c>
      <c r="AM63" s="377"/>
      <c r="AN63" s="378"/>
      <c r="AO63" s="292"/>
      <c r="AP63" s="293"/>
      <c r="AQ63" s="257">
        <v>91</v>
      </c>
      <c r="AR63" s="258"/>
      <c r="AS63" s="259"/>
      <c r="AT63" s="121">
        <f>AO63*AQ63</f>
        <v>0</v>
      </c>
      <c r="AU63" s="22"/>
      <c r="AV63" s="22"/>
    </row>
    <row r="64" spans="1:48" ht="27" customHeight="1" thickTop="1" thickBot="1">
      <c r="A64" s="131"/>
      <c r="B64" s="129"/>
      <c r="C64" s="129"/>
      <c r="D64" s="22"/>
      <c r="E64" s="44"/>
      <c r="F64" s="45"/>
      <c r="G64" s="45"/>
      <c r="H64" s="45"/>
      <c r="I64" s="45"/>
      <c r="J64" s="45"/>
      <c r="K64" s="45"/>
      <c r="L64" s="45"/>
      <c r="M64" s="45"/>
      <c r="N64" s="71">
        <v>5</v>
      </c>
      <c r="O64" s="379">
        <f>SUMIFS(AU13:AU52, D13:D52, "5", E13:E52, "CalWORKs")</f>
        <v>0</v>
      </c>
      <c r="P64" s="380"/>
      <c r="Q64" s="19">
        <f>SUMIFS(AU13:AU52, D13:D52, "5", E13:E52, "GR")</f>
        <v>0</v>
      </c>
      <c r="R64" s="381">
        <f>SUMIFS(AU13:AU52, D13:D52, "5", E13:E52, "START")</f>
        <v>0</v>
      </c>
      <c r="S64" s="382"/>
      <c r="T64" s="333">
        <f t="shared" si="22"/>
        <v>0</v>
      </c>
      <c r="U64" s="334"/>
      <c r="V64" s="365"/>
      <c r="W64" s="366"/>
      <c r="X64" s="22"/>
      <c r="Y64" s="367"/>
      <c r="Z64" s="368"/>
      <c r="AA64" s="279">
        <f>COUNTIFS($C$13:$C$52, "&lt;&gt;", $D$13:$D$52, "5", $E$13:$E$52, "CalWORKs")</f>
        <v>0</v>
      </c>
      <c r="AB64" s="280"/>
      <c r="AC64" s="266">
        <f>COUNTIFS($C$13:$C$52, "&lt;&gt;", $D$13:$D$52, "5", $E$13:$E$52, "GR")</f>
        <v>0</v>
      </c>
      <c r="AD64" s="267"/>
      <c r="AE64" s="266">
        <f>COUNTIFS($C$13:$C$52, "&lt;&gt;", $D$13:$D$52, "5", $E$13:$E$52, "START")</f>
        <v>0</v>
      </c>
      <c r="AF64" s="267"/>
      <c r="AG64" s="282">
        <f t="shared" si="23"/>
        <v>0</v>
      </c>
      <c r="AH64" s="280"/>
      <c r="AI64" s="367"/>
      <c r="AJ64" s="367"/>
      <c r="AL64" s="383" t="s">
        <v>21</v>
      </c>
      <c r="AM64" s="384"/>
      <c r="AN64" s="385"/>
      <c r="AO64" s="386">
        <f>SUM(AO62:AP63)</f>
        <v>0</v>
      </c>
      <c r="AP64" s="387"/>
      <c r="AQ64" s="388"/>
      <c r="AR64" s="389"/>
      <c r="AS64" s="390"/>
      <c r="AT64" s="122">
        <f>SUM(AT62:AT63)</f>
        <v>0</v>
      </c>
      <c r="AU64" s="22"/>
      <c r="AV64" s="22"/>
    </row>
    <row r="65" spans="1:48" ht="30.75" customHeight="1" thickTop="1" thickBot="1">
      <c r="A65" s="131"/>
      <c r="B65" s="243"/>
      <c r="C65" s="243"/>
      <c r="D65" s="22"/>
      <c r="E65" s="22"/>
      <c r="F65" s="22"/>
      <c r="G65" s="22"/>
      <c r="H65" s="22"/>
      <c r="I65" s="22"/>
      <c r="J65" s="22"/>
      <c r="K65" s="22"/>
      <c r="L65" s="22"/>
      <c r="M65" s="22"/>
      <c r="N65" s="72"/>
      <c r="O65" s="392">
        <f>SUM(O60:P64)</f>
        <v>0</v>
      </c>
      <c r="P65" s="393"/>
      <c r="Q65" s="119">
        <f>SUM(Q60:Q64)</f>
        <v>0</v>
      </c>
      <c r="R65" s="392">
        <f>SUM(R60:S64)</f>
        <v>0</v>
      </c>
      <c r="S65" s="394"/>
      <c r="T65" s="335">
        <f>SUM(T60:U64)</f>
        <v>0</v>
      </c>
      <c r="U65" s="336"/>
      <c r="V65" s="395"/>
      <c r="W65" s="396"/>
      <c r="X65" s="22"/>
      <c r="Y65" s="357"/>
      <c r="Z65" s="358"/>
      <c r="AA65" s="401">
        <f>SUM(AA60:AB64)</f>
        <v>0</v>
      </c>
      <c r="AB65" s="402"/>
      <c r="AC65" s="401">
        <f>SUM(AC60:AD64)</f>
        <v>0</v>
      </c>
      <c r="AD65" s="402"/>
      <c r="AE65" s="401">
        <f>SUM(AE60:AF64)</f>
        <v>0</v>
      </c>
      <c r="AF65" s="402"/>
      <c r="AG65" s="403">
        <f>SUM(AG60:AH64)</f>
        <v>0</v>
      </c>
      <c r="AH65" s="402"/>
      <c r="AI65" s="357"/>
      <c r="AJ65" s="357"/>
      <c r="AS65" s="22"/>
      <c r="AT65" s="22"/>
      <c r="AU65" s="22"/>
      <c r="AV65" s="22"/>
    </row>
    <row r="66" spans="1:48" s="77" customFormat="1" ht="47.25" customHeight="1" thickBot="1">
      <c r="A66" s="73"/>
      <c r="B66" s="74"/>
      <c r="C66" s="74"/>
      <c r="D66" s="74"/>
      <c r="E66" s="74"/>
      <c r="F66" s="74"/>
      <c r="G66" s="74"/>
      <c r="H66" s="74"/>
      <c r="I66" s="74"/>
      <c r="J66" s="74"/>
      <c r="K66" s="74"/>
      <c r="L66" s="74"/>
      <c r="M66" s="74"/>
      <c r="N66" s="75" t="s">
        <v>65</v>
      </c>
      <c r="O66" s="237" t="s">
        <v>122</v>
      </c>
      <c r="P66" s="237"/>
      <c r="Q66" s="237"/>
      <c r="R66" s="237"/>
      <c r="S66" s="237"/>
      <c r="T66" s="237"/>
      <c r="U66" s="237"/>
      <c r="V66" s="141"/>
      <c r="W66" s="141"/>
      <c r="X66" s="76"/>
      <c r="Y66" s="124"/>
      <c r="Z66" s="76" t="s">
        <v>67</v>
      </c>
      <c r="AA66" s="238" t="s">
        <v>123</v>
      </c>
      <c r="AB66" s="238"/>
      <c r="AC66" s="238"/>
      <c r="AD66" s="238"/>
      <c r="AE66" s="238"/>
      <c r="AF66" s="238"/>
      <c r="AG66" s="238"/>
      <c r="AH66" s="238"/>
      <c r="AI66" s="127"/>
      <c r="AJ66" s="127"/>
      <c r="AS66" s="74"/>
      <c r="AT66" s="74"/>
      <c r="AU66" s="74"/>
      <c r="AV66" s="74"/>
    </row>
    <row r="67" spans="1:48" s="45" customFormat="1" ht="37.15" customHeight="1" thickBot="1">
      <c r="A67" s="131"/>
      <c r="B67" s="43"/>
      <c r="C67" s="43"/>
      <c r="D67" s="391" t="s">
        <v>144</v>
      </c>
      <c r="E67" s="391"/>
      <c r="F67" s="391" t="s">
        <v>126</v>
      </c>
      <c r="G67" s="391"/>
      <c r="H67" s="391" t="s">
        <v>95</v>
      </c>
      <c r="I67" s="391"/>
      <c r="J67" s="391" t="s">
        <v>96</v>
      </c>
      <c r="K67" s="391"/>
      <c r="L67" s="391" t="s">
        <v>97</v>
      </c>
      <c r="M67" s="391"/>
      <c r="N67" s="391" t="s">
        <v>98</v>
      </c>
      <c r="O67" s="391"/>
      <c r="P67" s="391" t="s">
        <v>99</v>
      </c>
      <c r="Q67" s="391"/>
      <c r="R67" s="391" t="s">
        <v>100</v>
      </c>
      <c r="S67" s="391"/>
      <c r="T67" s="337" t="s">
        <v>138</v>
      </c>
      <c r="U67" s="337"/>
      <c r="V67" s="391" t="s">
        <v>101</v>
      </c>
      <c r="W67" s="391"/>
      <c r="X67" s="391" t="s">
        <v>102</v>
      </c>
      <c r="Y67" s="391"/>
      <c r="Z67" s="391" t="s">
        <v>103</v>
      </c>
      <c r="AA67" s="391"/>
      <c r="AB67" s="398" t="s">
        <v>111</v>
      </c>
      <c r="AC67" s="399"/>
      <c r="AD67" s="391" t="s">
        <v>104</v>
      </c>
      <c r="AE67" s="391"/>
      <c r="AF67" s="391" t="s">
        <v>119</v>
      </c>
      <c r="AG67" s="391"/>
      <c r="AH67" s="391" t="s">
        <v>105</v>
      </c>
      <c r="AI67" s="391"/>
      <c r="AJ67" s="391" t="s">
        <v>90</v>
      </c>
      <c r="AK67" s="391"/>
      <c r="AL67" s="391" t="s">
        <v>91</v>
      </c>
      <c r="AM67" s="391"/>
      <c r="AN67" s="391" t="s">
        <v>92</v>
      </c>
      <c r="AO67" s="391"/>
      <c r="AP67" s="391" t="s">
        <v>93</v>
      </c>
      <c r="AQ67" s="391"/>
      <c r="AR67" s="391" t="s">
        <v>124</v>
      </c>
      <c r="AS67" s="391"/>
      <c r="AT67" s="147" t="s">
        <v>125</v>
      </c>
      <c r="AU67" s="78"/>
    </row>
    <row r="68" spans="1:48" s="45" customFormat="1" ht="30" customHeight="1" thickBot="1">
      <c r="A68" s="131"/>
      <c r="B68" s="243"/>
      <c r="C68" s="243"/>
      <c r="D68" s="397" t="s">
        <v>94</v>
      </c>
      <c r="E68" s="397"/>
      <c r="F68" s="338">
        <f>COUNTIFS($D$13:$D$52, "&lt;&gt;", $F$13:$F$52, "&lt;&gt;")</f>
        <v>0</v>
      </c>
      <c r="G68" s="338"/>
      <c r="H68" s="338">
        <f>COUNTIFS($D$13:$D$52, "&lt;&gt;", $H$13:$H$52, "&lt;&gt;")</f>
        <v>0</v>
      </c>
      <c r="I68" s="338"/>
      <c r="J68" s="338">
        <f>COUNTIFS($D$13:$D$52, "&lt;&gt;", $J$13:$J$52, "&lt;&gt;")</f>
        <v>0</v>
      </c>
      <c r="K68" s="338"/>
      <c r="L68" s="338">
        <f>COUNTIFS($D$13:$D$52, "&lt;&gt;", $L$13:$L$52, "&lt;&gt;")</f>
        <v>0</v>
      </c>
      <c r="M68" s="338"/>
      <c r="N68" s="338">
        <f>COUNTIFS($D$13:$D$52, "&lt;&gt;", $N$13:$N$52, "&lt;&gt;")</f>
        <v>0</v>
      </c>
      <c r="O68" s="338"/>
      <c r="P68" s="338">
        <f>COUNTIFS($D$13:$D$52, "&lt;&gt;", $P$13:$P$52, "&lt;&gt;")</f>
        <v>0</v>
      </c>
      <c r="Q68" s="338"/>
      <c r="R68" s="338">
        <f>COUNTIFS($D$13:$D$52, "&lt;&gt;", $R$13:$R$52, "&lt;&gt;")</f>
        <v>0</v>
      </c>
      <c r="S68" s="338"/>
      <c r="T68" s="338">
        <f>COUNTIFS($D$13:$D$52, "&lt;&gt;", $T$13:$T$52, "&lt;&gt;")</f>
        <v>0</v>
      </c>
      <c r="U68" s="338"/>
      <c r="V68" s="338">
        <f>COUNTIFS($D$13:$D$52, "&lt;&gt;", $V$13:$V$52, "&lt;&gt;")</f>
        <v>0</v>
      </c>
      <c r="W68" s="338"/>
      <c r="X68" s="338">
        <f>COUNTIFS($D$13:$D$52, "&lt;&gt;", $X$13:$X$52, "&lt;&gt;")</f>
        <v>0</v>
      </c>
      <c r="Y68" s="338"/>
      <c r="Z68" s="338">
        <f>COUNTIFS($D$13:$D$52, "&lt;&gt;", $Z$13:$Z$52, "&lt;&gt;")</f>
        <v>0</v>
      </c>
      <c r="AA68" s="338"/>
      <c r="AB68" s="338">
        <f>COUNTIFS($D$13:$D$52, "&lt;&gt;", $AB$13:$AB$52, "&lt;&gt;")</f>
        <v>0</v>
      </c>
      <c r="AC68" s="338"/>
      <c r="AD68" s="338">
        <f>COUNTIFS($D$13:$D$52, "&lt;&gt;", $AD$13:$AD$52, "&lt;&gt;")</f>
        <v>0</v>
      </c>
      <c r="AE68" s="338"/>
      <c r="AF68" s="338">
        <f>COUNTIFS($D$13:$D$52, "&lt;&gt;", $AF$13:$AF$52, "&lt;&gt;")</f>
        <v>0</v>
      </c>
      <c r="AG68" s="338"/>
      <c r="AH68" s="338">
        <f>COUNTIFS($D$13:$D$52, "&lt;&gt;", $AH$13:$AH$52, "&lt;&gt;")</f>
        <v>0</v>
      </c>
      <c r="AI68" s="338"/>
      <c r="AJ68" s="338">
        <f>COUNTIFS($D$13:$D$52, "&lt;&gt;", $AJ$13:$AJ$52, "&lt;&gt;")</f>
        <v>0</v>
      </c>
      <c r="AK68" s="338"/>
      <c r="AL68" s="338">
        <f>COUNTIFS($D$13:$D$52, "&lt;&gt;", $AL$13:$AL$52, "&lt;&gt;")</f>
        <v>0</v>
      </c>
      <c r="AM68" s="338"/>
      <c r="AN68" s="338">
        <f>COUNTIFS($D$13:$D$52, "&lt;&gt;", $AN$13:$AN$52, "&lt;&gt;")</f>
        <v>0</v>
      </c>
      <c r="AO68" s="338"/>
      <c r="AP68" s="338">
        <f>COUNTIFS($D$13:$D$52, "&lt;&gt;", $AP$13:$AP$52, "&lt;&gt;")</f>
        <v>0</v>
      </c>
      <c r="AQ68" s="338"/>
      <c r="AR68" s="338">
        <f>COUNTIFS($D$13:$D$52, "&lt;&gt;", $AR$13:$AR$52, "&lt;&gt;")</f>
        <v>0</v>
      </c>
      <c r="AS68" s="338"/>
      <c r="AT68" s="137">
        <f>COUNTIFS($D$13:$D$52, "&lt;&gt;", $AT$13:$AT$52, "&lt;&gt;")</f>
        <v>0</v>
      </c>
      <c r="AU68" s="138"/>
    </row>
    <row r="69" spans="1:48" s="45" customFormat="1" ht="13.15" customHeight="1">
      <c r="A69" s="131"/>
      <c r="B69" s="43"/>
      <c r="C69" s="43"/>
      <c r="D69" s="44"/>
      <c r="E69" s="44"/>
    </row>
  </sheetData>
  <sheetProtection formatColumns="0" formatRows="0" selectLockedCells="1"/>
  <mergeCells count="177">
    <mergeCell ref="N58:U58"/>
    <mergeCell ref="O66:U66"/>
    <mergeCell ref="T10:U10"/>
    <mergeCell ref="V10:W10"/>
    <mergeCell ref="AR68:AS68"/>
    <mergeCell ref="AF68:AG68"/>
    <mergeCell ref="AH68:AI68"/>
    <mergeCell ref="AJ68:AK68"/>
    <mergeCell ref="AL68:AM68"/>
    <mergeCell ref="AN68:AO68"/>
    <mergeCell ref="AP68:AQ68"/>
    <mergeCell ref="R68:S68"/>
    <mergeCell ref="V68:W68"/>
    <mergeCell ref="X68:Y68"/>
    <mergeCell ref="Z68:AA68"/>
    <mergeCell ref="AB68:AC68"/>
    <mergeCell ref="AD68:AE68"/>
    <mergeCell ref="AA65:AB65"/>
    <mergeCell ref="AC65:AD65"/>
    <mergeCell ref="AE65:AF65"/>
    <mergeCell ref="AG65:AH65"/>
    <mergeCell ref="AI65:AJ65"/>
    <mergeCell ref="AA66:AH66"/>
    <mergeCell ref="AP67:AQ67"/>
    <mergeCell ref="B68:C68"/>
    <mergeCell ref="D68:E68"/>
    <mergeCell ref="F68:G68"/>
    <mergeCell ref="H68:I68"/>
    <mergeCell ref="J68:K68"/>
    <mergeCell ref="L68:M68"/>
    <mergeCell ref="N68:O68"/>
    <mergeCell ref="P68:Q68"/>
    <mergeCell ref="AD67:AE67"/>
    <mergeCell ref="P67:Q67"/>
    <mergeCell ref="R67:S67"/>
    <mergeCell ref="V67:W67"/>
    <mergeCell ref="X67:Y67"/>
    <mergeCell ref="Z67:AA67"/>
    <mergeCell ref="AB67:AC67"/>
    <mergeCell ref="D67:E67"/>
    <mergeCell ref="F67:G67"/>
    <mergeCell ref="AR67:AS67"/>
    <mergeCell ref="AF67:AG67"/>
    <mergeCell ref="AH67:AI67"/>
    <mergeCell ref="AJ67:AK67"/>
    <mergeCell ref="AL67:AM67"/>
    <mergeCell ref="AN67:AO67"/>
    <mergeCell ref="B65:C65"/>
    <mergeCell ref="O65:P65"/>
    <mergeCell ref="R65:S65"/>
    <mergeCell ref="V65:W65"/>
    <mergeCell ref="Y65:Z65"/>
    <mergeCell ref="H67:I67"/>
    <mergeCell ref="J67:K67"/>
    <mergeCell ref="L67:M67"/>
    <mergeCell ref="N67:O67"/>
    <mergeCell ref="AO63:AP63"/>
    <mergeCell ref="AQ63:AS63"/>
    <mergeCell ref="O64:P64"/>
    <mergeCell ref="R64:S64"/>
    <mergeCell ref="V64:W64"/>
    <mergeCell ref="Y64:Z64"/>
    <mergeCell ref="AA64:AB64"/>
    <mergeCell ref="AC64:AD64"/>
    <mergeCell ref="AE64:AF64"/>
    <mergeCell ref="AG64:AH64"/>
    <mergeCell ref="AI64:AJ64"/>
    <mergeCell ref="AL64:AN64"/>
    <mergeCell ref="AO64:AP64"/>
    <mergeCell ref="AQ64:AS64"/>
    <mergeCell ref="T60:U60"/>
    <mergeCell ref="T61:U61"/>
    <mergeCell ref="O62:P62"/>
    <mergeCell ref="R62:S62"/>
    <mergeCell ref="V62:W62"/>
    <mergeCell ref="Y62:Z62"/>
    <mergeCell ref="AA62:AB62"/>
    <mergeCell ref="AQ62:AS62"/>
    <mergeCell ref="O63:P63"/>
    <mergeCell ref="R63:S63"/>
    <mergeCell ref="V63:W63"/>
    <mergeCell ref="Y63:Z63"/>
    <mergeCell ref="AA63:AB63"/>
    <mergeCell ref="AC63:AD63"/>
    <mergeCell ref="AE63:AF63"/>
    <mergeCell ref="AG63:AH63"/>
    <mergeCell ref="AI63:AJ63"/>
    <mergeCell ref="AC62:AD62"/>
    <mergeCell ref="AE62:AF62"/>
    <mergeCell ref="AG62:AH62"/>
    <mergeCell ref="AI62:AJ62"/>
    <mergeCell ref="AL62:AN62"/>
    <mergeCell ref="AO62:AP62"/>
    <mergeCell ref="AL63:AN63"/>
    <mergeCell ref="AL59:AT59"/>
    <mergeCell ref="T59:U59"/>
    <mergeCell ref="AL60:AT60"/>
    <mergeCell ref="O61:P61"/>
    <mergeCell ref="R61:S61"/>
    <mergeCell ref="V61:W61"/>
    <mergeCell ref="Y61:Z61"/>
    <mergeCell ref="AA61:AB61"/>
    <mergeCell ref="AC61:AD61"/>
    <mergeCell ref="AE61:AF61"/>
    <mergeCell ref="AG61:AH61"/>
    <mergeCell ref="AI61:AJ61"/>
    <mergeCell ref="AL61:AN61"/>
    <mergeCell ref="AO61:AP61"/>
    <mergeCell ref="AQ61:AS61"/>
    <mergeCell ref="O60:P60"/>
    <mergeCell ref="R60:S60"/>
    <mergeCell ref="V60:W60"/>
    <mergeCell ref="Y60:Z60"/>
    <mergeCell ref="AA60:AB60"/>
    <mergeCell ref="AC60:AD60"/>
    <mergeCell ref="AE60:AF60"/>
    <mergeCell ref="AG60:AH60"/>
    <mergeCell ref="AI60:AJ60"/>
    <mergeCell ref="O59:P59"/>
    <mergeCell ref="R59:S59"/>
    <mergeCell ref="V59:W59"/>
    <mergeCell ref="Y59:Z59"/>
    <mergeCell ref="AA59:AB59"/>
    <mergeCell ref="AC59:AD59"/>
    <mergeCell ref="AE59:AF59"/>
    <mergeCell ref="AG59:AH59"/>
    <mergeCell ref="AI59:AJ59"/>
    <mergeCell ref="B12:C12"/>
    <mergeCell ref="B54:E54"/>
    <mergeCell ref="AD55:AT55"/>
    <mergeCell ref="AD56:AT56"/>
    <mergeCell ref="AD11:AE11"/>
    <mergeCell ref="AF11:AG11"/>
    <mergeCell ref="AH11:AI11"/>
    <mergeCell ref="AJ11:AK11"/>
    <mergeCell ref="AL11:AM11"/>
    <mergeCell ref="AN11:AO11"/>
    <mergeCell ref="P11:Q11"/>
    <mergeCell ref="R11:S11"/>
    <mergeCell ref="V11:W11"/>
    <mergeCell ref="X11:Y11"/>
    <mergeCell ref="Z11:AA11"/>
    <mergeCell ref="AB11:AC11"/>
    <mergeCell ref="T11:U11"/>
    <mergeCell ref="A1:AU1"/>
    <mergeCell ref="A2:AU2"/>
    <mergeCell ref="A3:AU3"/>
    <mergeCell ref="A4:AU4"/>
    <mergeCell ref="D5:H5"/>
    <mergeCell ref="D6:H6"/>
    <mergeCell ref="L6:N6"/>
    <mergeCell ref="O6:R6"/>
    <mergeCell ref="AL6:AQ6"/>
    <mergeCell ref="T62:U62"/>
    <mergeCell ref="T63:U63"/>
    <mergeCell ref="T64:U64"/>
    <mergeCell ref="T65:U65"/>
    <mergeCell ref="T67:U67"/>
    <mergeCell ref="T68:U68"/>
    <mergeCell ref="AL7:AQ7"/>
    <mergeCell ref="D8:H8"/>
    <mergeCell ref="L8:N8"/>
    <mergeCell ref="O8:R8"/>
    <mergeCell ref="AL8:AQ8"/>
    <mergeCell ref="D9:H9"/>
    <mergeCell ref="F11:G11"/>
    <mergeCell ref="H11:I11"/>
    <mergeCell ref="J11:K11"/>
    <mergeCell ref="L11:M11"/>
    <mergeCell ref="N11:O11"/>
    <mergeCell ref="D7:H7"/>
    <mergeCell ref="L7:N7"/>
    <mergeCell ref="O7:R7"/>
    <mergeCell ref="AP11:AQ11"/>
    <mergeCell ref="AD57:AT57"/>
    <mergeCell ref="AA58:AH58"/>
    <mergeCell ref="AR11:AS11"/>
  </mergeCells>
  <conditionalFormatting sqref="B13:C52">
    <cfRule type="duplicateValues" dxfId="0" priority="1"/>
  </conditionalFormatting>
  <dataValidations count="6">
    <dataValidation type="list" allowBlank="1" showInputMessage="1" showErrorMessage="1" sqref="E13:E52" xr:uid="{72901EE8-30E3-44BF-8228-9F3771220661}">
      <formula1>"CalWORKs, GR, START"</formula1>
    </dataValidation>
    <dataValidation type="list" allowBlank="1" showInputMessage="1" showErrorMessage="1" sqref="D13:D52" xr:uid="{43CE0CF9-1DAC-42BE-A162-45CC257579BD}">
      <formula1>"1, 2, 3, 4, 5"</formula1>
    </dataValidation>
    <dataValidation type="whole" operator="notEqual" allowBlank="1" showInputMessage="1" showErrorMessage="1" sqref="F13:F52 H13:H52 J13:J52 AJ13:AJ52 AP13:AP52 AN13:AN52 AL13:AL52 AO62:AP63" xr:uid="{B38534DA-A4F7-4AB9-A928-F55B7F2CB38C}">
      <formula1>0</formula1>
    </dataValidation>
    <dataValidation type="decimal" operator="notEqual" allowBlank="1" showInputMessage="1" showErrorMessage="1" sqref="L13:L52 N13:N52 P13:P52 R13:R52 T13:T52 V13:V52 X13:X52 Z13:Z52 AB13:AB52 AD13:AD52 AF13:AF52 AH13:AH52 AR13:AR52 AT13:AT52" xr:uid="{0DB418EF-728C-473E-B640-95F3B3D90028}">
      <formula1>0</formula1>
    </dataValidation>
    <dataValidation type="custom" showInputMessage="1" showErrorMessage="1" sqref="AO13:AO52" xr:uid="{13B1A8C2-E814-46CF-9652-C56B555068C3}">
      <formula1>AO13&lt;(AN13*203.00001)</formula1>
    </dataValidation>
    <dataValidation type="custom" showInputMessage="1" showErrorMessage="1" sqref="AQ13:AQ52" xr:uid="{14DA5FD9-B35C-49B8-990C-9FF1A1ED8004}">
      <formula1>AQ13&lt;(AP13*44.00001)</formula1>
    </dataValidation>
  </dataValidations>
  <printOptions horizontalCentered="1"/>
  <pageMargins left="0.15" right="0.15" top="0.5" bottom="0.5" header="0.2" footer="0.2"/>
  <pageSetup paperSize="5" scale="38" fitToHeight="4" orientation="landscape" r:id="rId1"/>
  <headerFooter alignWithMargins="0">
    <oddFooter>&amp;LDVSS_Form01, Rev. 4/2026&amp;C&amp;P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B1:F14"/>
  <sheetViews>
    <sheetView showGridLines="0" workbookViewId="0">
      <selection activeCell="B4" sqref="B4"/>
    </sheetView>
  </sheetViews>
  <sheetFormatPr defaultRowHeight="12.75"/>
  <cols>
    <col min="1" max="1" width="1" customWidth="1"/>
    <col min="2" max="2" width="64.3984375" customWidth="1"/>
    <col min="3" max="3" width="1.59765625" customWidth="1"/>
    <col min="4" max="4" width="5.59765625" customWidth="1"/>
    <col min="5" max="6" width="16" customWidth="1"/>
  </cols>
  <sheetData>
    <row r="1" spans="2:6" ht="13.15">
      <c r="B1" s="1" t="s">
        <v>7</v>
      </c>
      <c r="C1" s="1"/>
      <c r="D1" s="9"/>
      <c r="E1" s="9"/>
      <c r="F1" s="9"/>
    </row>
    <row r="2" spans="2:6" ht="13.15">
      <c r="B2" s="1" t="s">
        <v>8</v>
      </c>
      <c r="C2" s="1"/>
      <c r="D2" s="9"/>
      <c r="E2" s="9"/>
      <c r="F2" s="9"/>
    </row>
    <row r="3" spans="2:6">
      <c r="B3" s="2"/>
      <c r="C3" s="2"/>
      <c r="D3" s="10"/>
      <c r="E3" s="10"/>
      <c r="F3" s="10"/>
    </row>
    <row r="4" spans="2:6" ht="51">
      <c r="B4" s="2" t="s">
        <v>9</v>
      </c>
      <c r="C4" s="2"/>
      <c r="D4" s="10"/>
      <c r="E4" s="10"/>
      <c r="F4" s="10"/>
    </row>
    <row r="5" spans="2:6">
      <c r="B5" s="2"/>
      <c r="C5" s="2"/>
      <c r="D5" s="10"/>
      <c r="E5" s="10"/>
      <c r="F5" s="10"/>
    </row>
    <row r="6" spans="2:6" ht="13.15">
      <c r="B6" s="1" t="s">
        <v>10</v>
      </c>
      <c r="C6" s="1"/>
      <c r="D6" s="9"/>
      <c r="E6" s="9" t="s">
        <v>11</v>
      </c>
      <c r="F6" s="9" t="s">
        <v>12</v>
      </c>
    </row>
    <row r="7" spans="2:6" ht="13.15" thickBot="1">
      <c r="B7" s="2"/>
      <c r="C7" s="2"/>
      <c r="D7" s="10"/>
      <c r="E7" s="10"/>
      <c r="F7" s="10"/>
    </row>
    <row r="8" spans="2:6" ht="25.5">
      <c r="B8" s="3" t="s">
        <v>13</v>
      </c>
      <c r="C8" s="4"/>
      <c r="D8" s="11"/>
      <c r="E8" s="11">
        <v>1</v>
      </c>
      <c r="F8" s="12"/>
    </row>
    <row r="9" spans="2:6" ht="38.65" thickBot="1">
      <c r="B9" s="5"/>
      <c r="C9" s="6"/>
      <c r="D9" s="13"/>
      <c r="E9" s="14" t="s">
        <v>14</v>
      </c>
      <c r="F9" s="15" t="s">
        <v>15</v>
      </c>
    </row>
    <row r="10" spans="2:6">
      <c r="B10" s="2"/>
      <c r="C10" s="2"/>
      <c r="D10" s="10"/>
      <c r="E10" s="10"/>
      <c r="F10" s="10"/>
    </row>
    <row r="11" spans="2:6">
      <c r="B11" s="2"/>
      <c r="C11" s="2"/>
      <c r="D11" s="10"/>
      <c r="E11" s="10"/>
      <c r="F11" s="10"/>
    </row>
    <row r="12" spans="2:6" ht="13.15">
      <c r="B12" s="1" t="s">
        <v>16</v>
      </c>
      <c r="C12" s="1"/>
      <c r="D12" s="9"/>
      <c r="E12" s="9"/>
      <c r="F12" s="9"/>
    </row>
    <row r="13" spans="2:6" ht="13.15" thickBot="1">
      <c r="B13" s="2"/>
      <c r="C13" s="2"/>
      <c r="D13" s="10"/>
      <c r="E13" s="10"/>
      <c r="F13" s="10"/>
    </row>
    <row r="14" spans="2:6" ht="38.65" thickBot="1">
      <c r="B14" s="7" t="s">
        <v>17</v>
      </c>
      <c r="C14" s="8"/>
      <c r="D14" s="16"/>
      <c r="E14" s="16">
        <v>62</v>
      </c>
      <c r="F14" s="17" t="s">
        <v>15</v>
      </c>
    </row>
  </sheetData>
  <hyperlinks>
    <hyperlink ref="E9" location="'Case Management'!A1:AQ42" display="'Case Management'!A1:AQ42" xr:uid="{00000000-0004-0000-01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Instructions</vt:lpstr>
      <vt:lpstr>CM 50 Lines</vt:lpstr>
      <vt:lpstr>CM 40 max</vt:lpstr>
      <vt:lpstr>Compatibility Report</vt:lpstr>
      <vt:lpstr>'CM 40 max'!Print_Area</vt:lpstr>
      <vt:lpstr>'CM 50 Lines'!Print_Area</vt:lpstr>
      <vt:lpstr>Instructions!Print_Area</vt:lpstr>
      <vt:lpstr>'CM 40 max'!Print_Titles</vt:lpstr>
      <vt:lpstr>'CM 50 Lines'!Print_Titles</vt:lpstr>
    </vt:vector>
  </TitlesOfParts>
  <Company>LAC-DPSS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LAC-DPSS</dc:creator>
  <cp:lastModifiedBy>Dara Kaing</cp:lastModifiedBy>
  <cp:lastPrinted>2026-09-02T22:42:42Z</cp:lastPrinted>
  <dcterms:created xsi:type="dcterms:W3CDTF">2010-04-26T23:22:42Z</dcterms:created>
  <dcterms:modified xsi:type="dcterms:W3CDTF">2026-09-02T22:42:56Z</dcterms:modified>
</cp:coreProperties>
</file>